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'Sheet1'!$A$1:$I$294</definedName>
  </definedNames>
  <calcPr fullCalcOnLoad="1"/>
</workbook>
</file>

<file path=xl/sharedStrings.xml><?xml version="1.0" encoding="utf-8"?>
<sst xmlns="http://schemas.openxmlformats.org/spreadsheetml/2006/main" count="681" uniqueCount="200">
  <si>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</si>
  <si>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Технически проект за аварийно укрепване на ул."Иван Димов" гр.Габрово</t>
  </si>
  <si>
    <t>Сметосъбираща надстройка до 1 куб.м</t>
  </si>
  <si>
    <t>Ръчна роторна снегопочистваща машина 4 бр.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</si>
  <si>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</si>
  <si>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Товаропътнически бус до 3,5 т.втора употреба 2 бр.</t>
  </si>
  <si>
    <t>Климатик 1 бр. за център за дигитализация в РИМ</t>
  </si>
  <si>
    <t>Климатик 1 бр. ПМГ "Акад.Иван Гюзелев"</t>
  </si>
  <si>
    <t>Интерактивен мултимедиен дисплей 1 бр.ПМГ "Акад.Иван Гюзелев"</t>
  </si>
  <si>
    <t>9</t>
  </si>
  <si>
    <t>Товарен бус до 3,5 т.втора употреба 2 бр.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</si>
  <si>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</si>
  <si>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Общински съвет Габрово</t>
  </si>
  <si>
    <t>бюдж.</t>
  </si>
  <si>
    <t>НАИМЕНОВАНИЕ НА ИНВЕСТИЦИЯТА</t>
  </si>
  <si>
    <t>дейност</t>
  </si>
  <si>
    <t xml:space="preserve">ЦСКВ </t>
  </si>
  <si>
    <t>Други</t>
  </si>
  <si>
    <t>§ 51 00 основни ремонти</t>
  </si>
  <si>
    <t>2/122</t>
  </si>
  <si>
    <t>1/431</t>
  </si>
  <si>
    <t>1/551</t>
  </si>
  <si>
    <t>2/606</t>
  </si>
  <si>
    <t>2/619</t>
  </si>
  <si>
    <t>2/832</t>
  </si>
  <si>
    <t>ВСИЧКО § 51 00</t>
  </si>
  <si>
    <t>§ 52 00 придобиване на ДМА</t>
  </si>
  <si>
    <t>§ 52 01 придобиване на компютри и хардуер</t>
  </si>
  <si>
    <t>2/622</t>
  </si>
  <si>
    <t>1/739</t>
  </si>
  <si>
    <t>3/739</t>
  </si>
  <si>
    <t>ВСИЧКО § 52 01</t>
  </si>
  <si>
    <t>§ 52 03 придобиване на оборудване</t>
  </si>
  <si>
    <t>1/282</t>
  </si>
  <si>
    <t>1/322</t>
  </si>
  <si>
    <t>2/623</t>
  </si>
  <si>
    <t>2/627</t>
  </si>
  <si>
    <t>2/714</t>
  </si>
  <si>
    <t>2/745</t>
  </si>
  <si>
    <t>2/898</t>
  </si>
  <si>
    <t xml:space="preserve">ВСИЧКО § 52 03 </t>
  </si>
  <si>
    <t>§ 52 04 придобиване на транспортни средства</t>
  </si>
  <si>
    <t>ВСИЧКО § 52 04</t>
  </si>
  <si>
    <t>§ 5205 придобиване на стопански инвентар</t>
  </si>
  <si>
    <t>1/311</t>
  </si>
  <si>
    <t>ВСИЧКО § 52 05</t>
  </si>
  <si>
    <t>§ 52 06 придобиване на инфраструктурни обекти</t>
  </si>
  <si>
    <t>ВСИЧКО § 52 06</t>
  </si>
  <si>
    <t>2015/2016</t>
  </si>
  <si>
    <t>ВСИЧКО § 5200</t>
  </si>
  <si>
    <t>§ 5300 Придобиване на НДА</t>
  </si>
  <si>
    <t>§ 5301 Придобиване на програмни продукти</t>
  </si>
  <si>
    <t>ВСИЧКО § 5301</t>
  </si>
  <si>
    <t>ВСИЧКО § 5300</t>
  </si>
  <si>
    <t>§ 54 00 придобиване на земя</t>
  </si>
  <si>
    <t>2/601</t>
  </si>
  <si>
    <t>ВСИЧКО § 54 00</t>
  </si>
  <si>
    <t>1/284</t>
  </si>
  <si>
    <t>2016/2016</t>
  </si>
  <si>
    <t>годишна задача 2016</t>
  </si>
  <si>
    <t>Толлоизолация покрив ПМГ"Акад.Ив.Гюзелев"</t>
  </si>
  <si>
    <t>Топлоизолация покрив ДЯ"Зора"</t>
  </si>
  <si>
    <t xml:space="preserve">Преустройство бивша детска градина на бул."Трети март" в ДЦДМУ </t>
  </si>
  <si>
    <t>Ремонт на ул. Юрий Венелин</t>
  </si>
  <si>
    <t>Рехабилитация основна улична мрежа в комплекс "Хр.Ботев"</t>
  </si>
  <si>
    <t>Ремонт покрив бивше ОУ"Хр.Смирненски"</t>
  </si>
  <si>
    <t>ППР благоустрояване кв.Трендафил 1</t>
  </si>
  <si>
    <t>преходен остатък ЦСКВ 2015</t>
  </si>
  <si>
    <t>собствен       бюджет</t>
  </si>
  <si>
    <t>Частичен ремонт водопровода мрежа в централен гробищен парк</t>
  </si>
  <si>
    <t>Основен ремонт на дървения мост до механата в хотел"Странноприемница"</t>
  </si>
  <si>
    <t>GAB 1018/Габрово-Киевци</t>
  </si>
  <si>
    <t>GAB 2037/ Жълтеш-Стефаново-Борики</t>
  </si>
  <si>
    <t>GAB3076 Мечковица-Пъртевци-Геновци</t>
  </si>
  <si>
    <t>GAB3008/ Новаковци-Драгановци</t>
  </si>
  <si>
    <t>GAB3072/ Борското</t>
  </si>
  <si>
    <t>GAB1080/ Негенци-Йовчевци</t>
  </si>
  <si>
    <t>Сървър 1 бр.</t>
  </si>
  <si>
    <t>Компютър 20 бр.</t>
  </si>
  <si>
    <t>Монитор 25 бр.</t>
  </si>
  <si>
    <t>Компютърна конфигурация 1 бр.</t>
  </si>
  <si>
    <t>Компютър 1 бр. ЦДГ"Мечо Пух"</t>
  </si>
  <si>
    <t>Компютърна конфигурация 1 бр.ОУ"Иван Вазов"</t>
  </si>
  <si>
    <t>Компютърна конфигурация 16 бр. СОУ"Райчо Каролев"</t>
  </si>
  <si>
    <t>1/337</t>
  </si>
  <si>
    <t>Компютърна конфигурация 2 бр. НАОП</t>
  </si>
  <si>
    <t>Преносим компютър 1 бр.Общински спортни имоти за инф.табло</t>
  </si>
  <si>
    <t xml:space="preserve">Компютърна конфигурация 1 бр. Общински спортни имоти </t>
  </si>
  <si>
    <t>Компютърна конфигурация 2 бр.РИМ</t>
  </si>
  <si>
    <t>Компютърна конфигурация 1 бр.ХГ"Христо Цокев"</t>
  </si>
  <si>
    <t>Мрежово устройство ДХС</t>
  </si>
  <si>
    <t>Цветен лазарен принтер А3 ДХС</t>
  </si>
  <si>
    <t>1/751</t>
  </si>
  <si>
    <t>Компютърна конфигурация 2 бр. РБ"Априлов-Палаузов"</t>
  </si>
  <si>
    <t>Проектор 5 бр. ОУ"Неофит Рилски"</t>
  </si>
  <si>
    <t>Интерактивна дъска 2 бр. ОУ"Неофит Рилски"</t>
  </si>
  <si>
    <t>Дробилка за клони 1 бр.</t>
  </si>
  <si>
    <t>Моторна гръбна коса 1 бр.</t>
  </si>
  <si>
    <t>Роторна косачка за груби треви 1 бр.</t>
  </si>
  <si>
    <t>Седлова роторна косачка 1 бр.</t>
  </si>
  <si>
    <t>Генератор трифазен</t>
  </si>
  <si>
    <t>Дизелов генератор125 kVA / 100 kW</t>
  </si>
  <si>
    <t>Трошачка за строителни отпадъчи</t>
  </si>
  <si>
    <t>Гребло за почистване на сняг към челен товарач</t>
  </si>
  <si>
    <t>Атракция"Разказвач" ДХС</t>
  </si>
  <si>
    <t>Система за достъп  РБ"Априлов-Палаузов"</t>
  </si>
  <si>
    <t>Кабинка за паркинг Спортни имоти</t>
  </si>
  <si>
    <t>Високопроходим автомобил втора употреба</t>
  </si>
  <si>
    <t>Специализирана почистваща машина за растителни и битови отпадъци 1 бр.</t>
  </si>
  <si>
    <t>Сметосъбиращ камион, окомплектован с надстройка - 5 бр.</t>
  </si>
  <si>
    <t>Специализиран пикап 4х4 втора употреба 3 бр.</t>
  </si>
  <si>
    <t>Газифициране на сграда на ОУ"Иван Вазов"</t>
  </si>
  <si>
    <t>Изграждане на пешеходен мост над р.Янтра</t>
  </si>
  <si>
    <t>2016/2017</t>
  </si>
  <si>
    <t>Изграждане на кръгово кръстовище кв.Младост ул. "Лазурна"</t>
  </si>
  <si>
    <t>Газифициране на сграда на РИМ</t>
  </si>
  <si>
    <t>Програмен продукт CADIS 3 бр.*1800 лв.</t>
  </si>
  <si>
    <t xml:space="preserve">Софтуерна система обработка музейни фондове АЕК"Етъра" </t>
  </si>
  <si>
    <t xml:space="preserve">Софтуерна система обработка научен архив АЕК"Етъра" </t>
  </si>
  <si>
    <t>Покупка земя -отчуждителни процедури</t>
  </si>
  <si>
    <t xml:space="preserve">ВСИЧКО </t>
  </si>
  <si>
    <t>Кастрачка 3 бр.</t>
  </si>
  <si>
    <t>Моторна коса/храсторез/ 12 бр.</t>
  </si>
  <si>
    <t>Ножица за жив плет телескопична 3 бр.</t>
  </si>
  <si>
    <t>Комбинирана система за обработка на почва 5 бр.</t>
  </si>
  <si>
    <t>Роторна косачка за ниски треви 3 бр.</t>
  </si>
  <si>
    <t>ПП CorelDraw РБ"Априлов-Палаузов"</t>
  </si>
  <si>
    <t>Камион самосвал-втора употреба</t>
  </si>
  <si>
    <t>Система за видеонаблюдение СОУ"Отец Паисий"</t>
  </si>
  <si>
    <t>Специализирана спортна настилка за лекоатлетическа пистав Зала за акробатика, лека атлетика и бокс в Спортен Комплекс „Христо Ботев“, гр. Габрово</t>
  </si>
  <si>
    <t>Специализирани камиони за зимно поддържане втора употреба 2 бр.</t>
  </si>
  <si>
    <t>Багер нов</t>
  </si>
  <si>
    <t>Гребло за почистване на сняг към багер</t>
  </si>
  <si>
    <t>било/ става</t>
  </si>
  <si>
    <t>било</t>
  </si>
  <si>
    <t>става</t>
  </si>
  <si>
    <t>Радиокомуникационна система</t>
  </si>
  <si>
    <t>Специализиран автомобил за разнос на храна</t>
  </si>
  <si>
    <t>Изграждане на.детска и фитнес площадки в квартал Русевци</t>
  </si>
  <si>
    <t>Изграждане на спортна площадка и кът за отдих в село Стоевци, община Габрово</t>
  </si>
  <si>
    <t>Изграждане на спортна площадка и кът за отдих на ул.Радост, гр.Габрово</t>
  </si>
  <si>
    <t>Изграждане на зона за спорт в междублоков терен на ул.Видима, гр.Габрово</t>
  </si>
  <si>
    <t>Широкоъгълен варио обектив 1 бр. ЕМО"Етъра"</t>
  </si>
  <si>
    <t>Дългофокусен варио обектив 1 бр. ЕМО"Етъра"</t>
  </si>
  <si>
    <t>Студиен комплект за предметна фотография – Dynaphos ЕМО"Етъра"</t>
  </si>
  <si>
    <t>Климатик 1 бр.за заседателна зала ЕМО"Етъра"</t>
  </si>
  <si>
    <t>Компютър 3 бр.ЕМО "Етъра"</t>
  </si>
  <si>
    <t>Монитор 1 бр..ЕМО "Етъра"</t>
  </si>
  <si>
    <t>Преносим компютър 1 бр..ЕМО "Етъра"</t>
  </si>
  <si>
    <t>Компютър 1 бр. .ЕМО"Етъра"</t>
  </si>
  <si>
    <t>Мултимедийна бяла дъска с вграден дисплей ОУ "Св.Св.Кирил и Методий"</t>
  </si>
  <si>
    <t>Преносим компютър ОУ "Св.Св.Кирил и Методий"</t>
  </si>
  <si>
    <t>Настолен компютър ОУ "Св.Св.Кирил и Методий"</t>
  </si>
  <si>
    <t xml:space="preserve">Преработка проект за адм.сграда в с. Борики </t>
  </si>
  <si>
    <t>Климатик 1 бр.</t>
  </si>
  <si>
    <t>Устройство за съхранение на информация "Storage"</t>
  </si>
  <si>
    <t>2/831</t>
  </si>
  <si>
    <t>Закупуване комплект по Екология, съдържащ измервателни уреди ОУ "Иван Вазов"</t>
  </si>
  <si>
    <t>Проект за укрепване административна сграда с.Гръблевци община Габрово</t>
  </si>
  <si>
    <t>Трактор 1 бр. нов</t>
  </si>
  <si>
    <t>Изграждане на .детска площадки в кварталите  Войново и Стефановци</t>
  </si>
  <si>
    <t>към Решение №</t>
  </si>
  <si>
    <t>Климатик 2 бр.РБ"Априлов-Палаузов"</t>
  </si>
  <si>
    <t>Адаптиране на санитарно помещение за хора с увреждания</t>
  </si>
  <si>
    <t>Уред за рехабилитация "Клетка на Роше" - 1 бр. за ДЦДМУ</t>
  </si>
  <si>
    <t>Котел за отопление административна сграда ЕМО"Етъра"</t>
  </si>
  <si>
    <t>Компютър 1 бр. ОП "Гробищни паркове"</t>
  </si>
  <si>
    <t>Преносим компютър 1 бр. ЕМО "Етъра"</t>
  </si>
  <si>
    <t>Система за пожароизвестяване и озвучаване ОУ"Неофит Рилски"</t>
  </si>
  <si>
    <r>
      <t>Тилт-шифт обектив</t>
    </r>
    <r>
      <rPr>
        <sz val="10"/>
        <rFont val="Arial"/>
        <family val="2"/>
      </rPr>
      <t xml:space="preserve"> ЕМО"Етъра"</t>
    </r>
  </si>
  <si>
    <t xml:space="preserve">     в т.ч. по източник на финансиране</t>
  </si>
  <si>
    <t>Стерилизатор - 3 бр. за ДЯ"Първи юни"</t>
  </si>
  <si>
    <t xml:space="preserve">                                                             ОТЧЕТ НА ИНВЕСТИЦИОННА ПРОГРАМА НА ОБЩИНА ГАБРОВО ЗА 2016 година</t>
  </si>
  <si>
    <t>план</t>
  </si>
  <si>
    <t>отчет</t>
  </si>
  <si>
    <t>план/  отчет</t>
  </si>
  <si>
    <t>бр. обекти</t>
  </si>
  <si>
    <t xml:space="preserve">Възстановяване на улици, съоръжения и участъци от общинска пътна мрежа 17 </t>
  </si>
  <si>
    <t xml:space="preserve">бр.обекти </t>
  </si>
  <si>
    <t xml:space="preserve">Възстановяване на улици, съоръжения и участъци от общинска пътна мрежа 6 </t>
  </si>
  <si>
    <t xml:space="preserve">Внедряване на мерки за енергийна ефективност в Зала за акробатика, лека </t>
  </si>
  <si>
    <t>атлетика и бокс в Спортен Комплекс „Христо Ботев“, гр. Габрово</t>
  </si>
  <si>
    <t>хотел"Странноприемница"</t>
  </si>
  <si>
    <t xml:space="preserve">ППР-работен проект за вътрешно преустройство на сграда </t>
  </si>
  <si>
    <t>Вазов"</t>
  </si>
  <si>
    <t>Закупуване и монтиране на беседка за провеждане на уроци на открито ОУ "Иван</t>
  </si>
  <si>
    <t>5320х1755х1870мм, 4 бр. шкафове ЕМО "Етъра"</t>
  </si>
  <si>
    <t xml:space="preserve">Изработка, доставка и монтаж на 1 бр. щендерна стена с размери </t>
  </si>
  <si>
    <t>ЕМО "Етъра"</t>
  </si>
  <si>
    <t xml:space="preserve">Изработка, доставка и монтаж на 1 бр. щандова маса с размери 4000х800х950 мм </t>
  </si>
  <si>
    <t xml:space="preserve">Балани,община Габрово </t>
  </si>
  <si>
    <t xml:space="preserve">Облагородяване на детска площадка и изграждане на кът за отдих в село </t>
  </si>
  <si>
    <t>2/284</t>
  </si>
  <si>
    <t>Аварийно укрепване на част от ул."Трети март" в гр.Габрово</t>
  </si>
  <si>
    <t>Аварийно укрепване на част от ул."Пролет" в гр.Габрово</t>
  </si>
  <si>
    <t>Система за пожароизвестяване ПМГ "Акад.Иван Гюзелев"</t>
  </si>
  <si>
    <t>Система за видеонаблюдение ПМГ "Акад.Иван Гюзелев"</t>
  </si>
  <si>
    <t xml:space="preserve">план </t>
  </si>
  <si>
    <t>Електромобил категория М1</t>
  </si>
  <si>
    <t>Приложение № 6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</si>
</sst>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="75" zoomScaleNormal="75" zoomScalePageLayoutView="0" workbookViewId="0" topLeftCell="A1">
      <selection activeCell="J2" sqref="J2"/>
    </sheetView>
  </sheetViews>
  <sheetFormatPr defaultColWidth="8.8515625" defaultRowHeight="12.75"/>
  <cols>
    <col min="1" max="1" width="10.57421875" style="25" customWidth="1"/>
    <col min="2" max="2" width="79.28125" style="8" customWidth="1"/>
    <col min="3" max="3" width="10.7109375" style="8" customWidth="1"/>
    <col min="4" max="4" width="13.421875" style="25" customWidth="1"/>
    <col min="5" max="5" width="13.57421875" style="8" customWidth="1"/>
    <col min="6" max="6" width="13.140625" style="8" customWidth="1"/>
    <col min="7" max="7" width="13.28125" style="8" customWidth="1"/>
    <col min="8" max="8" width="13.00390625" style="8" customWidth="1"/>
    <col min="9" max="9" width="13.421875" style="8" customWidth="1"/>
    <col min="10" max="16384" width="8.8515625" style="8" customWidth="1"/>
  </cols>
  <sheetData>
    <row r="1" spans="1:10" ht="12.75">
      <c r="A1" s="47"/>
      <c r="B1" s="9"/>
      <c r="C1" s="9"/>
      <c r="D1" s="47"/>
      <c r="E1" s="9"/>
      <c r="F1" s="88" t="s">
        <v>199</v>
      </c>
      <c r="G1" s="88"/>
      <c r="H1" s="88"/>
      <c r="I1" s="88"/>
      <c r="J1" s="10"/>
    </row>
    <row r="2" spans="1:10" ht="12.75">
      <c r="A2" s="47"/>
      <c r="B2" s="9"/>
      <c r="C2" s="9"/>
      <c r="D2" s="47"/>
      <c r="E2" s="9"/>
      <c r="F2" s="88" t="s">
        <v>161</v>
      </c>
      <c r="G2" s="88"/>
      <c r="H2" s="88"/>
      <c r="I2" s="88"/>
      <c r="J2" s="10"/>
    </row>
    <row r="3" spans="1:10" ht="12.75">
      <c r="A3" s="47"/>
      <c r="B3" s="9"/>
      <c r="C3" s="9"/>
      <c r="D3" s="47"/>
      <c r="E3" s="9"/>
      <c r="F3" s="9" t="s">
        <v>12</v>
      </c>
      <c r="G3" s="9"/>
      <c r="H3" s="9"/>
      <c r="I3" s="9"/>
      <c r="J3" s="10"/>
    </row>
    <row r="4" spans="1:10" ht="12.75">
      <c r="A4" s="47"/>
      <c r="B4" s="9"/>
      <c r="C4" s="9"/>
      <c r="D4" s="47"/>
      <c r="E4" s="9"/>
      <c r="F4" s="9"/>
      <c r="G4" s="9"/>
      <c r="H4" s="9"/>
      <c r="I4" s="9"/>
      <c r="J4" s="10"/>
    </row>
    <row r="5" spans="1:10" ht="12.75">
      <c r="A5" s="47"/>
      <c r="B5" s="2" t="s">
        <v>172</v>
      </c>
      <c r="C5" s="2"/>
      <c r="D5" s="47"/>
      <c r="E5" s="11"/>
      <c r="F5" s="11"/>
      <c r="G5" s="11"/>
      <c r="H5" s="11"/>
      <c r="I5" s="9"/>
      <c r="J5" s="10"/>
    </row>
    <row r="6" spans="1:10" ht="12.75">
      <c r="A6" s="48"/>
      <c r="B6" s="3"/>
      <c r="C6" s="3"/>
      <c r="D6" s="48"/>
      <c r="E6" s="13"/>
      <c r="F6" s="13"/>
      <c r="G6" s="13"/>
      <c r="H6" s="13"/>
      <c r="I6" s="12"/>
      <c r="J6" s="10"/>
    </row>
    <row r="7" spans="1:9" ht="12" customHeight="1">
      <c r="A7" s="14" t="s">
        <v>13</v>
      </c>
      <c r="B7" s="82" t="s">
        <v>14</v>
      </c>
      <c r="C7" s="15"/>
      <c r="D7" s="84" t="s">
        <v>175</v>
      </c>
      <c r="E7" s="86" t="s">
        <v>59</v>
      </c>
      <c r="F7" s="33" t="s">
        <v>170</v>
      </c>
      <c r="G7" s="33"/>
      <c r="H7" s="33"/>
      <c r="I7" s="33"/>
    </row>
    <row r="8" spans="1:9" ht="51" customHeight="1">
      <c r="A8" s="17" t="s">
        <v>15</v>
      </c>
      <c r="B8" s="83"/>
      <c r="C8" s="16" t="s">
        <v>133</v>
      </c>
      <c r="D8" s="85"/>
      <c r="E8" s="87"/>
      <c r="F8" s="20" t="s">
        <v>16</v>
      </c>
      <c r="G8" s="19" t="s">
        <v>67</v>
      </c>
      <c r="H8" s="19" t="s">
        <v>68</v>
      </c>
      <c r="I8" s="21" t="s">
        <v>17</v>
      </c>
    </row>
    <row r="9" spans="1:9" ht="17.25" customHeight="1">
      <c r="A9" s="17">
        <v>1</v>
      </c>
      <c r="B9" s="20">
        <v>2</v>
      </c>
      <c r="C9" s="22">
        <v>3</v>
      </c>
      <c r="D9" s="19">
        <v>4</v>
      </c>
      <c r="E9" s="19">
        <v>5</v>
      </c>
      <c r="F9" s="20">
        <v>6</v>
      </c>
      <c r="G9" s="20">
        <v>7</v>
      </c>
      <c r="H9" s="19">
        <v>8</v>
      </c>
      <c r="I9" s="21" t="s">
        <v>9</v>
      </c>
    </row>
    <row r="10" spans="1:8" ht="12.75">
      <c r="A10" s="23"/>
      <c r="B10" s="46" t="s">
        <v>18</v>
      </c>
      <c r="C10" s="4"/>
      <c r="D10" s="24"/>
      <c r="E10" s="24"/>
      <c r="F10" s="25"/>
      <c r="G10" s="25"/>
      <c r="H10" s="25"/>
    </row>
    <row r="11" spans="1:9" ht="18" customHeight="1">
      <c r="A11" s="49" t="s">
        <v>19</v>
      </c>
      <c r="B11" s="52" t="s">
        <v>158</v>
      </c>
      <c r="C11" s="31" t="s">
        <v>173</v>
      </c>
      <c r="D11" s="24"/>
      <c r="E11" s="28">
        <f aca="true" t="shared" si="0" ref="E11:E22">F11+H11+I11+G11</f>
        <v>2500</v>
      </c>
      <c r="F11" s="29">
        <v>2500</v>
      </c>
      <c r="G11" s="29">
        <v>0</v>
      </c>
      <c r="H11" s="29">
        <v>0</v>
      </c>
      <c r="I11" s="8">
        <v>0</v>
      </c>
    </row>
    <row r="12" spans="1:11" ht="15" customHeight="1">
      <c r="A12" s="50"/>
      <c r="B12" s="63"/>
      <c r="C12" s="31" t="s">
        <v>174</v>
      </c>
      <c r="D12" s="24" t="s">
        <v>58</v>
      </c>
      <c r="E12" s="28">
        <f t="shared" si="0"/>
        <v>2500</v>
      </c>
      <c r="F12" s="29">
        <v>2500</v>
      </c>
      <c r="G12" s="29">
        <v>0</v>
      </c>
      <c r="H12" s="29">
        <v>0</v>
      </c>
      <c r="I12" s="8">
        <v>0</v>
      </c>
      <c r="K12" s="26"/>
    </row>
    <row r="13" spans="1:11" ht="12" customHeight="1">
      <c r="A13" s="53" t="s">
        <v>19</v>
      </c>
      <c r="B13" s="27" t="s">
        <v>153</v>
      </c>
      <c r="C13" s="31" t="s">
        <v>173</v>
      </c>
      <c r="D13" s="24"/>
      <c r="E13" s="28">
        <f t="shared" si="0"/>
        <v>3300</v>
      </c>
      <c r="F13" s="29">
        <v>3300</v>
      </c>
      <c r="G13" s="29">
        <v>0</v>
      </c>
      <c r="H13" s="29">
        <v>0</v>
      </c>
      <c r="I13" s="8">
        <v>0</v>
      </c>
      <c r="K13" s="26"/>
    </row>
    <row r="14" spans="1:11" ht="12.75">
      <c r="A14" s="50"/>
      <c r="B14" s="54"/>
      <c r="C14" s="31" t="s">
        <v>174</v>
      </c>
      <c r="D14" s="24" t="s">
        <v>58</v>
      </c>
      <c r="E14" s="28">
        <f t="shared" si="0"/>
        <v>3300</v>
      </c>
      <c r="F14" s="29">
        <v>3300</v>
      </c>
      <c r="G14" s="29">
        <v>0</v>
      </c>
      <c r="H14" s="29">
        <v>0</v>
      </c>
      <c r="I14" s="8">
        <v>0</v>
      </c>
      <c r="K14" s="26"/>
    </row>
    <row r="15" spans="1:9" ht="21" customHeight="1">
      <c r="A15" s="14" t="s">
        <v>57</v>
      </c>
      <c r="B15" s="27" t="s">
        <v>177</v>
      </c>
      <c r="C15" s="24" t="s">
        <v>173</v>
      </c>
      <c r="D15" s="24" t="s">
        <v>58</v>
      </c>
      <c r="E15" s="28">
        <f t="shared" si="0"/>
        <v>485553</v>
      </c>
      <c r="F15" s="29">
        <v>0</v>
      </c>
      <c r="G15" s="29">
        <v>0</v>
      </c>
      <c r="H15" s="29">
        <v>0</v>
      </c>
      <c r="I15" s="29">
        <v>485553</v>
      </c>
    </row>
    <row r="16" spans="1:9" ht="18.75" customHeight="1">
      <c r="A16" s="53"/>
      <c r="B16" s="27" t="s">
        <v>176</v>
      </c>
      <c r="C16" s="30" t="s">
        <v>174</v>
      </c>
      <c r="D16" s="24"/>
      <c r="E16" s="28">
        <f t="shared" si="0"/>
        <v>456845</v>
      </c>
      <c r="F16" s="29">
        <v>0</v>
      </c>
      <c r="G16" s="29">
        <v>0</v>
      </c>
      <c r="H16" s="29">
        <v>0</v>
      </c>
      <c r="I16" s="29">
        <v>456845</v>
      </c>
    </row>
    <row r="17" spans="1:9" ht="26.25" customHeight="1">
      <c r="A17" s="49" t="s">
        <v>57</v>
      </c>
      <c r="B17" s="34" t="s">
        <v>179</v>
      </c>
      <c r="C17" s="30" t="s">
        <v>173</v>
      </c>
      <c r="D17" s="24" t="s">
        <v>58</v>
      </c>
      <c r="E17" s="28">
        <f t="shared" si="0"/>
        <v>110254</v>
      </c>
      <c r="F17" s="29">
        <v>0</v>
      </c>
      <c r="G17" s="29">
        <v>0</v>
      </c>
      <c r="H17" s="29">
        <v>0</v>
      </c>
      <c r="I17" s="29">
        <v>110254</v>
      </c>
    </row>
    <row r="18" spans="1:9" ht="21" customHeight="1">
      <c r="A18" s="50"/>
      <c r="B18" s="35" t="s">
        <v>178</v>
      </c>
      <c r="C18" s="30" t="s">
        <v>174</v>
      </c>
      <c r="D18" s="24"/>
      <c r="E18" s="28">
        <f t="shared" si="0"/>
        <v>109351</v>
      </c>
      <c r="F18" s="29">
        <v>0</v>
      </c>
      <c r="G18" s="29">
        <v>0</v>
      </c>
      <c r="H18" s="29">
        <v>0</v>
      </c>
      <c r="I18" s="29">
        <v>109351</v>
      </c>
    </row>
    <row r="19" spans="1:9" ht="21" customHeight="1">
      <c r="A19" s="53" t="s">
        <v>192</v>
      </c>
      <c r="B19" s="27" t="s">
        <v>193</v>
      </c>
      <c r="C19" s="30" t="s">
        <v>173</v>
      </c>
      <c r="D19" s="24" t="s">
        <v>58</v>
      </c>
      <c r="E19" s="28">
        <f t="shared" si="0"/>
        <v>40000</v>
      </c>
      <c r="F19" s="29">
        <v>0</v>
      </c>
      <c r="G19" s="29">
        <v>0</v>
      </c>
      <c r="H19" s="29">
        <v>40000</v>
      </c>
      <c r="I19" s="29">
        <v>0</v>
      </c>
    </row>
    <row r="20" spans="1:9" ht="21" customHeight="1">
      <c r="A20" s="50"/>
      <c r="B20" s="35"/>
      <c r="C20" s="30" t="s">
        <v>174</v>
      </c>
      <c r="D20" s="24"/>
      <c r="E20" s="28">
        <f t="shared" si="0"/>
        <v>39668</v>
      </c>
      <c r="F20" s="29">
        <v>0</v>
      </c>
      <c r="G20" s="29">
        <v>0</v>
      </c>
      <c r="H20" s="29">
        <v>39668</v>
      </c>
      <c r="I20" s="29">
        <v>0</v>
      </c>
    </row>
    <row r="21" spans="1:9" ht="21" customHeight="1">
      <c r="A21" s="53" t="s">
        <v>192</v>
      </c>
      <c r="B21" s="27" t="s">
        <v>194</v>
      </c>
      <c r="C21" s="30" t="s">
        <v>173</v>
      </c>
      <c r="D21" s="24" t="s">
        <v>58</v>
      </c>
      <c r="E21" s="28">
        <f t="shared" si="0"/>
        <v>46000</v>
      </c>
      <c r="F21" s="29">
        <v>0</v>
      </c>
      <c r="G21" s="29">
        <v>0</v>
      </c>
      <c r="H21" s="29">
        <v>46000</v>
      </c>
      <c r="I21" s="29">
        <v>0</v>
      </c>
    </row>
    <row r="22" spans="1:9" ht="21" customHeight="1">
      <c r="A22" s="50"/>
      <c r="B22" s="35"/>
      <c r="C22" s="30" t="s">
        <v>174</v>
      </c>
      <c r="D22" s="24"/>
      <c r="E22" s="28">
        <f t="shared" si="0"/>
        <v>45155</v>
      </c>
      <c r="F22" s="29">
        <v>0</v>
      </c>
      <c r="G22" s="29">
        <v>0</v>
      </c>
      <c r="H22" s="29">
        <v>45155</v>
      </c>
      <c r="I22" s="29">
        <v>0</v>
      </c>
    </row>
    <row r="23" spans="1:9" ht="16.5" customHeight="1">
      <c r="A23" s="53" t="s">
        <v>34</v>
      </c>
      <c r="B23" s="56" t="s">
        <v>60</v>
      </c>
      <c r="C23" s="31" t="s">
        <v>173</v>
      </c>
      <c r="D23" s="24" t="s">
        <v>58</v>
      </c>
      <c r="E23" s="28">
        <f aca="true" t="shared" si="1" ref="E23:E171">F23+H23+I23+G23</f>
        <v>80800</v>
      </c>
      <c r="F23" s="29">
        <v>80800</v>
      </c>
      <c r="G23" s="29">
        <v>0</v>
      </c>
      <c r="H23" s="29">
        <v>0</v>
      </c>
      <c r="I23" s="8">
        <v>0</v>
      </c>
    </row>
    <row r="24" spans="1:9" ht="16.5" customHeight="1">
      <c r="A24" s="53"/>
      <c r="B24" s="56"/>
      <c r="C24" s="31" t="s">
        <v>174</v>
      </c>
      <c r="D24" s="24"/>
      <c r="E24" s="28">
        <f t="shared" si="1"/>
        <v>72268</v>
      </c>
      <c r="F24" s="29">
        <v>72268</v>
      </c>
      <c r="G24" s="29">
        <v>0</v>
      </c>
      <c r="H24" s="29">
        <v>0</v>
      </c>
      <c r="I24" s="8">
        <v>0</v>
      </c>
    </row>
    <row r="25" spans="1:9" ht="19.5" customHeight="1">
      <c r="A25" s="49" t="s">
        <v>20</v>
      </c>
      <c r="B25" s="52" t="s">
        <v>61</v>
      </c>
      <c r="C25" s="30" t="s">
        <v>173</v>
      </c>
      <c r="D25" s="24" t="s">
        <v>58</v>
      </c>
      <c r="E25" s="28">
        <f t="shared" si="1"/>
        <v>50000</v>
      </c>
      <c r="F25" s="8">
        <v>36000</v>
      </c>
      <c r="G25" s="29">
        <v>0</v>
      </c>
      <c r="H25" s="29">
        <v>14000</v>
      </c>
      <c r="I25" s="8">
        <v>0</v>
      </c>
    </row>
    <row r="26" spans="1:9" ht="19.5" customHeight="1">
      <c r="A26" s="53"/>
      <c r="B26" s="56"/>
      <c r="C26" s="30" t="s">
        <v>174</v>
      </c>
      <c r="D26" s="24" t="s">
        <v>58</v>
      </c>
      <c r="E26" s="28">
        <f t="shared" si="1"/>
        <v>49076</v>
      </c>
      <c r="F26" s="8">
        <v>36000</v>
      </c>
      <c r="G26" s="29">
        <v>0</v>
      </c>
      <c r="H26" s="29">
        <v>13076</v>
      </c>
      <c r="I26" s="8">
        <v>0</v>
      </c>
    </row>
    <row r="27" spans="1:9" ht="21.75" customHeight="1">
      <c r="A27" s="49" t="s">
        <v>21</v>
      </c>
      <c r="B27" s="34" t="s">
        <v>62</v>
      </c>
      <c r="C27" s="30" t="s">
        <v>173</v>
      </c>
      <c r="D27" s="24" t="s">
        <v>48</v>
      </c>
      <c r="E27" s="28">
        <f t="shared" si="1"/>
        <v>69792</v>
      </c>
      <c r="F27" s="8">
        <v>0</v>
      </c>
      <c r="G27" s="29">
        <v>0</v>
      </c>
      <c r="H27" s="29">
        <v>0</v>
      </c>
      <c r="I27" s="8">
        <v>69792</v>
      </c>
    </row>
    <row r="28" spans="1:9" ht="21.75" customHeight="1">
      <c r="A28" s="50"/>
      <c r="B28" s="35"/>
      <c r="C28" s="30" t="s">
        <v>174</v>
      </c>
      <c r="D28" s="24"/>
      <c r="E28" s="28">
        <f t="shared" si="1"/>
        <v>58059</v>
      </c>
      <c r="F28" s="8">
        <v>0</v>
      </c>
      <c r="G28" s="29">
        <v>0</v>
      </c>
      <c r="H28" s="29">
        <v>0</v>
      </c>
      <c r="I28" s="8">
        <v>58059</v>
      </c>
    </row>
    <row r="29" spans="1:9" ht="21.75" customHeight="1">
      <c r="A29" s="14" t="s">
        <v>22</v>
      </c>
      <c r="B29" s="27" t="s">
        <v>63</v>
      </c>
      <c r="C29" s="24" t="s">
        <v>173</v>
      </c>
      <c r="D29" s="24" t="s">
        <v>48</v>
      </c>
      <c r="E29" s="28">
        <f t="shared" si="1"/>
        <v>415000</v>
      </c>
      <c r="F29" s="8">
        <v>0</v>
      </c>
      <c r="G29" s="29">
        <v>0</v>
      </c>
      <c r="H29" s="29">
        <v>0</v>
      </c>
      <c r="I29" s="8">
        <v>415000</v>
      </c>
    </row>
    <row r="30" spans="1:9" ht="21.75" customHeight="1">
      <c r="A30" s="53"/>
      <c r="B30" s="27"/>
      <c r="C30" s="30" t="s">
        <v>174</v>
      </c>
      <c r="D30" s="24"/>
      <c r="E30" s="28">
        <f t="shared" si="1"/>
        <v>414757</v>
      </c>
      <c r="F30" s="8">
        <v>0</v>
      </c>
      <c r="G30" s="29">
        <v>0</v>
      </c>
      <c r="H30" s="29">
        <v>0</v>
      </c>
      <c r="I30" s="8">
        <v>414757</v>
      </c>
    </row>
    <row r="31" spans="1:9" ht="18" customHeight="1">
      <c r="A31" s="49" t="s">
        <v>22</v>
      </c>
      <c r="B31" s="34" t="s">
        <v>64</v>
      </c>
      <c r="C31" s="30" t="s">
        <v>173</v>
      </c>
      <c r="D31" s="24" t="s">
        <v>113</v>
      </c>
      <c r="E31" s="28">
        <f t="shared" si="1"/>
        <v>325960</v>
      </c>
      <c r="F31" s="8">
        <v>325960</v>
      </c>
      <c r="G31" s="29">
        <v>0</v>
      </c>
      <c r="H31" s="29">
        <v>0</v>
      </c>
      <c r="I31" s="8">
        <v>0</v>
      </c>
    </row>
    <row r="32" spans="1:9" ht="18" customHeight="1">
      <c r="A32" s="50"/>
      <c r="B32" s="35"/>
      <c r="C32" s="30" t="s">
        <v>174</v>
      </c>
      <c r="D32" s="24"/>
      <c r="E32" s="28">
        <f t="shared" si="1"/>
        <v>325959</v>
      </c>
      <c r="F32" s="8">
        <v>325959</v>
      </c>
      <c r="G32" s="29">
        <v>0</v>
      </c>
      <c r="H32" s="29">
        <v>0</v>
      </c>
      <c r="I32" s="8">
        <v>0</v>
      </c>
    </row>
    <row r="33" spans="1:9" ht="18" customHeight="1">
      <c r="A33" s="14" t="s">
        <v>22</v>
      </c>
      <c r="B33" s="41" t="s">
        <v>1</v>
      </c>
      <c r="C33" s="30" t="s">
        <v>173</v>
      </c>
      <c r="D33" s="24"/>
      <c r="E33" s="28">
        <f t="shared" si="1"/>
        <v>18000</v>
      </c>
      <c r="F33" s="8">
        <v>0</v>
      </c>
      <c r="G33" s="29">
        <v>0</v>
      </c>
      <c r="H33" s="29">
        <v>18000</v>
      </c>
      <c r="I33" s="8">
        <v>0</v>
      </c>
    </row>
    <row r="34" spans="1:9" ht="18" customHeight="1">
      <c r="A34" s="17"/>
      <c r="B34" s="35"/>
      <c r="C34" s="30" t="s">
        <v>174</v>
      </c>
      <c r="D34" s="24"/>
      <c r="E34" s="28">
        <f t="shared" si="1"/>
        <v>16200</v>
      </c>
      <c r="F34" s="8">
        <v>0</v>
      </c>
      <c r="G34" s="29">
        <v>0</v>
      </c>
      <c r="H34" s="29">
        <v>16200</v>
      </c>
      <c r="I34" s="8">
        <v>0</v>
      </c>
    </row>
    <row r="35" spans="1:9" ht="18.75" customHeight="1">
      <c r="A35" s="14" t="s">
        <v>23</v>
      </c>
      <c r="B35" s="27" t="s">
        <v>65</v>
      </c>
      <c r="C35" s="24" t="s">
        <v>173</v>
      </c>
      <c r="D35" s="24" t="s">
        <v>58</v>
      </c>
      <c r="E35" s="28">
        <f t="shared" si="1"/>
        <v>30000</v>
      </c>
      <c r="F35" s="8">
        <v>30000</v>
      </c>
      <c r="G35" s="29">
        <v>0</v>
      </c>
      <c r="H35" s="29">
        <v>0</v>
      </c>
      <c r="I35" s="8">
        <v>0</v>
      </c>
    </row>
    <row r="36" spans="1:9" ht="18.75" customHeight="1">
      <c r="A36" s="53"/>
      <c r="B36" s="27"/>
      <c r="C36" s="30" t="s">
        <v>174</v>
      </c>
      <c r="D36" s="24"/>
      <c r="E36" s="28">
        <f t="shared" si="1"/>
        <v>30000</v>
      </c>
      <c r="F36" s="8">
        <v>30000</v>
      </c>
      <c r="G36" s="29">
        <v>0</v>
      </c>
      <c r="H36" s="29">
        <v>0</v>
      </c>
      <c r="I36" s="8">
        <v>0</v>
      </c>
    </row>
    <row r="37" spans="1:10" ht="18" customHeight="1">
      <c r="A37" s="49" t="s">
        <v>23</v>
      </c>
      <c r="B37" s="34" t="s">
        <v>66</v>
      </c>
      <c r="C37" s="30" t="s">
        <v>173</v>
      </c>
      <c r="D37" s="24" t="s">
        <v>58</v>
      </c>
      <c r="E37" s="28">
        <f t="shared" si="1"/>
        <v>24000</v>
      </c>
      <c r="F37" s="8">
        <v>24000</v>
      </c>
      <c r="G37" s="29">
        <v>0</v>
      </c>
      <c r="H37" s="29">
        <v>0</v>
      </c>
      <c r="I37" s="8">
        <v>0</v>
      </c>
      <c r="J37" s="26"/>
    </row>
    <row r="38" spans="1:10" ht="18" customHeight="1">
      <c r="A38" s="53"/>
      <c r="B38" s="27"/>
      <c r="C38" s="30" t="s">
        <v>174</v>
      </c>
      <c r="D38" s="24"/>
      <c r="E38" s="28">
        <f t="shared" si="1"/>
        <v>24000</v>
      </c>
      <c r="F38" s="8">
        <v>24000</v>
      </c>
      <c r="G38" s="29">
        <v>0</v>
      </c>
      <c r="H38" s="29">
        <v>0</v>
      </c>
      <c r="I38" s="8">
        <v>0</v>
      </c>
      <c r="J38" s="26"/>
    </row>
    <row r="39" spans="1:9" ht="27" customHeight="1">
      <c r="A39" s="49" t="s">
        <v>37</v>
      </c>
      <c r="B39" s="34" t="s">
        <v>180</v>
      </c>
      <c r="C39" s="30" t="s">
        <v>173</v>
      </c>
      <c r="D39" s="24" t="s">
        <v>48</v>
      </c>
      <c r="E39" s="28">
        <f t="shared" si="1"/>
        <v>1220895</v>
      </c>
      <c r="F39" s="8">
        <v>0</v>
      </c>
      <c r="G39" s="8">
        <v>191400</v>
      </c>
      <c r="H39" s="29">
        <v>19640</v>
      </c>
      <c r="I39" s="8">
        <v>1009855</v>
      </c>
    </row>
    <row r="40" spans="1:9" ht="23.25" customHeight="1">
      <c r="A40" s="50"/>
      <c r="B40" s="35" t="s">
        <v>181</v>
      </c>
      <c r="C40" s="55" t="s">
        <v>174</v>
      </c>
      <c r="D40" s="36"/>
      <c r="E40" s="28">
        <f t="shared" si="1"/>
        <v>1220895</v>
      </c>
      <c r="F40" s="32">
        <v>0</v>
      </c>
      <c r="G40" s="32">
        <v>191400</v>
      </c>
      <c r="H40" s="38">
        <v>19640</v>
      </c>
      <c r="I40" s="32">
        <v>1009855</v>
      </c>
    </row>
    <row r="41" spans="1:9" ht="17.25" customHeight="1">
      <c r="A41" s="14" t="s">
        <v>38</v>
      </c>
      <c r="B41" s="27" t="s">
        <v>69</v>
      </c>
      <c r="C41" s="36" t="s">
        <v>173</v>
      </c>
      <c r="D41" s="36" t="s">
        <v>58</v>
      </c>
      <c r="E41" s="37">
        <f t="shared" si="1"/>
        <v>12600</v>
      </c>
      <c r="F41" s="32">
        <v>0</v>
      </c>
      <c r="G41" s="32">
        <v>0</v>
      </c>
      <c r="H41" s="38">
        <v>12600</v>
      </c>
      <c r="I41" s="32">
        <v>0</v>
      </c>
    </row>
    <row r="42" spans="1:9" ht="17.25" customHeight="1">
      <c r="A42" s="53"/>
      <c r="B42" s="27"/>
      <c r="C42" s="55" t="s">
        <v>174</v>
      </c>
      <c r="D42" s="36"/>
      <c r="E42" s="37">
        <f t="shared" si="1"/>
        <v>12598</v>
      </c>
      <c r="F42" s="32">
        <v>0</v>
      </c>
      <c r="G42" s="32">
        <v>0</v>
      </c>
      <c r="H42" s="38">
        <v>12598</v>
      </c>
      <c r="I42" s="32">
        <v>0</v>
      </c>
    </row>
    <row r="43" spans="1:9" ht="17.25" customHeight="1">
      <c r="A43" s="49" t="s">
        <v>29</v>
      </c>
      <c r="B43" s="34" t="s">
        <v>163</v>
      </c>
      <c r="C43" s="55" t="s">
        <v>173</v>
      </c>
      <c r="D43" s="36" t="s">
        <v>58</v>
      </c>
      <c r="E43" s="37">
        <f t="shared" si="1"/>
        <v>6682</v>
      </c>
      <c r="F43" s="32">
        <v>0</v>
      </c>
      <c r="G43" s="32">
        <v>0</v>
      </c>
      <c r="H43" s="38">
        <v>0</v>
      </c>
      <c r="I43" s="32">
        <v>6682</v>
      </c>
    </row>
    <row r="44" spans="1:9" ht="18" customHeight="1">
      <c r="A44" s="50"/>
      <c r="B44" s="35"/>
      <c r="C44" s="55" t="s">
        <v>174</v>
      </c>
      <c r="D44" s="36"/>
      <c r="E44" s="37">
        <f t="shared" si="1"/>
        <v>6682</v>
      </c>
      <c r="F44" s="32">
        <v>0</v>
      </c>
      <c r="G44" s="32">
        <v>0</v>
      </c>
      <c r="H44" s="38">
        <v>0</v>
      </c>
      <c r="I44" s="32">
        <v>6682</v>
      </c>
    </row>
    <row r="45" spans="1:9" ht="24.75" customHeight="1">
      <c r="A45" s="14" t="s">
        <v>30</v>
      </c>
      <c r="B45" s="27" t="s">
        <v>183</v>
      </c>
      <c r="C45" s="24" t="s">
        <v>173</v>
      </c>
      <c r="D45" s="24" t="s">
        <v>58</v>
      </c>
      <c r="E45" s="28">
        <f t="shared" si="1"/>
        <v>63000</v>
      </c>
      <c r="F45" s="8">
        <v>0</v>
      </c>
      <c r="G45" s="8">
        <v>0</v>
      </c>
      <c r="H45" s="29">
        <v>63000</v>
      </c>
      <c r="I45" s="8">
        <v>0</v>
      </c>
    </row>
    <row r="46" spans="1:9" ht="21.75" customHeight="1">
      <c r="A46" s="50"/>
      <c r="B46" s="35" t="s">
        <v>182</v>
      </c>
      <c r="C46" s="30" t="s">
        <v>174</v>
      </c>
      <c r="D46" s="24"/>
      <c r="E46" s="28">
        <f t="shared" si="1"/>
        <v>0</v>
      </c>
      <c r="F46" s="8">
        <v>0</v>
      </c>
      <c r="G46" s="8">
        <v>0</v>
      </c>
      <c r="H46" s="29">
        <v>0</v>
      </c>
      <c r="I46" s="8">
        <v>0</v>
      </c>
    </row>
    <row r="47" spans="1:9" ht="21.75" customHeight="1">
      <c r="A47" s="53">
        <v>1</v>
      </c>
      <c r="B47" s="66">
        <v>2</v>
      </c>
      <c r="C47" s="30">
        <v>3</v>
      </c>
      <c r="D47" s="24">
        <v>4</v>
      </c>
      <c r="E47" s="24">
        <v>5</v>
      </c>
      <c r="F47" s="25">
        <v>6</v>
      </c>
      <c r="G47" s="25">
        <v>7</v>
      </c>
      <c r="H47" s="25">
        <v>8</v>
      </c>
      <c r="I47" s="25">
        <v>9</v>
      </c>
    </row>
    <row r="48" spans="1:9" ht="21.75" customHeight="1">
      <c r="A48" s="49" t="s">
        <v>30</v>
      </c>
      <c r="B48" s="34" t="s">
        <v>70</v>
      </c>
      <c r="C48" s="30" t="s">
        <v>173</v>
      </c>
      <c r="D48" s="24" t="s">
        <v>58</v>
      </c>
      <c r="E48" s="28">
        <f t="shared" si="1"/>
        <v>6000</v>
      </c>
      <c r="F48" s="8">
        <v>0</v>
      </c>
      <c r="G48" s="8">
        <v>0</v>
      </c>
      <c r="H48" s="29">
        <v>6000</v>
      </c>
      <c r="I48" s="8">
        <v>0</v>
      </c>
    </row>
    <row r="49" spans="1:9" ht="21.75" customHeight="1">
      <c r="A49" s="53"/>
      <c r="B49" s="27"/>
      <c r="C49" s="30" t="s">
        <v>174</v>
      </c>
      <c r="D49" s="24"/>
      <c r="E49" s="28">
        <f t="shared" si="1"/>
        <v>5999</v>
      </c>
      <c r="F49" s="8">
        <v>0</v>
      </c>
      <c r="G49" s="8">
        <v>0</v>
      </c>
      <c r="H49" s="29">
        <v>5999</v>
      </c>
      <c r="I49" s="8">
        <v>0</v>
      </c>
    </row>
    <row r="50" spans="1:9" ht="18" customHeight="1">
      <c r="A50" s="49" t="s">
        <v>24</v>
      </c>
      <c r="B50" s="34" t="s">
        <v>71</v>
      </c>
      <c r="C50" s="30" t="s">
        <v>173</v>
      </c>
      <c r="D50" s="24" t="s">
        <v>58</v>
      </c>
      <c r="E50" s="28">
        <f t="shared" si="1"/>
        <v>100000</v>
      </c>
      <c r="F50" s="8">
        <v>100000</v>
      </c>
      <c r="G50" s="8">
        <v>0</v>
      </c>
      <c r="H50" s="29">
        <v>0</v>
      </c>
      <c r="I50" s="8">
        <v>0</v>
      </c>
    </row>
    <row r="51" spans="1:9" ht="18" customHeight="1">
      <c r="A51" s="53"/>
      <c r="B51" s="27"/>
      <c r="C51" s="30" t="s">
        <v>174</v>
      </c>
      <c r="D51" s="24"/>
      <c r="E51" s="28">
        <f t="shared" si="1"/>
        <v>99992</v>
      </c>
      <c r="F51" s="8">
        <v>99992</v>
      </c>
      <c r="G51" s="8">
        <v>0</v>
      </c>
      <c r="H51" s="29">
        <v>0</v>
      </c>
      <c r="I51" s="8">
        <v>0</v>
      </c>
    </row>
    <row r="52" spans="1:9" ht="18.75" customHeight="1">
      <c r="A52" s="49" t="s">
        <v>24</v>
      </c>
      <c r="B52" s="34" t="s">
        <v>72</v>
      </c>
      <c r="C52" s="30" t="s">
        <v>173</v>
      </c>
      <c r="D52" s="24" t="s">
        <v>58</v>
      </c>
      <c r="E52" s="28">
        <f t="shared" si="1"/>
        <v>40000</v>
      </c>
      <c r="F52" s="8">
        <v>40000</v>
      </c>
      <c r="G52" s="8">
        <v>0</v>
      </c>
      <c r="H52" s="29">
        <v>0</v>
      </c>
      <c r="I52" s="8">
        <v>0</v>
      </c>
    </row>
    <row r="53" spans="1:9" ht="18.75" customHeight="1">
      <c r="A53" s="53"/>
      <c r="B53" s="27"/>
      <c r="C53" s="30" t="s">
        <v>174</v>
      </c>
      <c r="D53" s="24"/>
      <c r="E53" s="28">
        <f t="shared" si="1"/>
        <v>39995</v>
      </c>
      <c r="F53" s="8">
        <v>39995</v>
      </c>
      <c r="G53" s="8">
        <v>0</v>
      </c>
      <c r="H53" s="29">
        <v>0</v>
      </c>
      <c r="I53" s="8">
        <v>0</v>
      </c>
    </row>
    <row r="54" spans="1:9" ht="19.5" customHeight="1">
      <c r="A54" s="49" t="s">
        <v>24</v>
      </c>
      <c r="B54" s="34" t="s">
        <v>73</v>
      </c>
      <c r="C54" s="30" t="s">
        <v>173</v>
      </c>
      <c r="D54" s="24" t="s">
        <v>58</v>
      </c>
      <c r="E54" s="28">
        <f t="shared" si="1"/>
        <v>50000</v>
      </c>
      <c r="F54" s="8">
        <v>50000</v>
      </c>
      <c r="G54" s="8">
        <v>0</v>
      </c>
      <c r="H54" s="29">
        <v>0</v>
      </c>
      <c r="I54" s="8">
        <v>0</v>
      </c>
    </row>
    <row r="55" spans="1:9" ht="19.5" customHeight="1">
      <c r="A55" s="53"/>
      <c r="B55" s="27"/>
      <c r="C55" s="30" t="s">
        <v>174</v>
      </c>
      <c r="D55" s="24"/>
      <c r="E55" s="28">
        <f t="shared" si="1"/>
        <v>49450</v>
      </c>
      <c r="F55" s="8">
        <v>49450</v>
      </c>
      <c r="G55" s="8">
        <v>0</v>
      </c>
      <c r="H55" s="29">
        <v>0</v>
      </c>
      <c r="I55" s="8">
        <v>0</v>
      </c>
    </row>
    <row r="56" spans="1:9" ht="19.5" customHeight="1">
      <c r="A56" s="49" t="s">
        <v>24</v>
      </c>
      <c r="B56" s="34" t="s">
        <v>74</v>
      </c>
      <c r="C56" s="30" t="s">
        <v>173</v>
      </c>
      <c r="D56" s="24" t="s">
        <v>58</v>
      </c>
      <c r="E56" s="28">
        <f t="shared" si="1"/>
        <v>60000</v>
      </c>
      <c r="F56" s="28">
        <v>60000</v>
      </c>
      <c r="G56" s="8">
        <v>0</v>
      </c>
      <c r="H56" s="29">
        <v>0</v>
      </c>
      <c r="I56" s="8">
        <v>0</v>
      </c>
    </row>
    <row r="57" spans="1:9" ht="19.5" customHeight="1">
      <c r="A57" s="53"/>
      <c r="B57" s="27"/>
      <c r="C57" s="30" t="s">
        <v>174</v>
      </c>
      <c r="D57" s="24"/>
      <c r="E57" s="28">
        <f t="shared" si="1"/>
        <v>59935</v>
      </c>
      <c r="F57" s="28">
        <v>59935</v>
      </c>
      <c r="G57" s="8">
        <v>0</v>
      </c>
      <c r="H57" s="29">
        <v>0</v>
      </c>
      <c r="I57" s="8">
        <v>0</v>
      </c>
    </row>
    <row r="58" spans="1:9" ht="16.5" customHeight="1">
      <c r="A58" s="49" t="s">
        <v>24</v>
      </c>
      <c r="B58" s="34" t="s">
        <v>75</v>
      </c>
      <c r="C58" s="30" t="s">
        <v>173</v>
      </c>
      <c r="D58" s="24" t="s">
        <v>58</v>
      </c>
      <c r="E58" s="28">
        <f t="shared" si="1"/>
        <v>30000</v>
      </c>
      <c r="F58" s="8">
        <v>30000</v>
      </c>
      <c r="G58" s="8">
        <v>0</v>
      </c>
      <c r="H58" s="29">
        <v>0</v>
      </c>
      <c r="I58" s="8">
        <v>0</v>
      </c>
    </row>
    <row r="59" spans="1:9" ht="16.5" customHeight="1">
      <c r="A59" s="50"/>
      <c r="B59" s="35"/>
      <c r="C59" s="30" t="s">
        <v>174</v>
      </c>
      <c r="D59" s="24"/>
      <c r="E59" s="28">
        <f t="shared" si="1"/>
        <v>29960</v>
      </c>
      <c r="F59" s="8">
        <v>29960</v>
      </c>
      <c r="G59" s="8">
        <v>0</v>
      </c>
      <c r="H59" s="29">
        <v>0</v>
      </c>
      <c r="I59" s="8">
        <v>0</v>
      </c>
    </row>
    <row r="60" spans="1:9" ht="16.5" customHeight="1">
      <c r="A60" s="14" t="s">
        <v>24</v>
      </c>
      <c r="B60" s="27" t="s">
        <v>76</v>
      </c>
      <c r="C60" s="24" t="s">
        <v>173</v>
      </c>
      <c r="D60" s="24" t="s">
        <v>58</v>
      </c>
      <c r="E60" s="28">
        <f t="shared" si="1"/>
        <v>20000</v>
      </c>
      <c r="F60" s="8">
        <v>20000</v>
      </c>
      <c r="G60" s="8">
        <v>0</v>
      </c>
      <c r="H60" s="29">
        <v>0</v>
      </c>
      <c r="I60" s="8">
        <v>0</v>
      </c>
    </row>
    <row r="61" spans="1:9" ht="16.5" customHeight="1">
      <c r="A61" s="53"/>
      <c r="B61" s="27"/>
      <c r="C61" s="30" t="s">
        <v>174</v>
      </c>
      <c r="D61" s="24"/>
      <c r="E61" s="28">
        <f t="shared" si="1"/>
        <v>19999</v>
      </c>
      <c r="F61" s="8">
        <v>19999</v>
      </c>
      <c r="G61" s="8">
        <v>0</v>
      </c>
      <c r="H61" s="29">
        <v>0</v>
      </c>
      <c r="I61" s="8">
        <v>0</v>
      </c>
    </row>
    <row r="62" spans="1:9" ht="15.75" customHeight="1">
      <c r="A62" s="49"/>
      <c r="B62" s="7" t="s">
        <v>25</v>
      </c>
      <c r="C62" s="60" t="s">
        <v>173</v>
      </c>
      <c r="D62" s="65"/>
      <c r="E62" s="5">
        <f t="shared" si="1"/>
        <v>3310336</v>
      </c>
      <c r="F62" s="26">
        <f aca="true" t="shared" si="2" ref="F62:I63">F11+F13+F15+F17+F19+F21+F23+F25+F27+F29+F31+F33+F35+F37+F39+F41+F43+F45+F48+F50+F52+F54+F56+F58+F60</f>
        <v>802560</v>
      </c>
      <c r="G62" s="26">
        <f t="shared" si="2"/>
        <v>191400</v>
      </c>
      <c r="H62" s="26">
        <f t="shared" si="2"/>
        <v>219240</v>
      </c>
      <c r="I62" s="26">
        <f t="shared" si="2"/>
        <v>2097136</v>
      </c>
    </row>
    <row r="63" spans="1:9" ht="15.75" customHeight="1">
      <c r="A63" s="50"/>
      <c r="B63" s="39"/>
      <c r="C63" s="60" t="s">
        <v>174</v>
      </c>
      <c r="D63" s="65"/>
      <c r="E63" s="5">
        <f t="shared" si="1"/>
        <v>3192643</v>
      </c>
      <c r="F63" s="26">
        <f t="shared" si="2"/>
        <v>793358</v>
      </c>
      <c r="G63" s="26">
        <f t="shared" si="2"/>
        <v>191400</v>
      </c>
      <c r="H63" s="26">
        <f t="shared" si="2"/>
        <v>152336</v>
      </c>
      <c r="I63" s="26">
        <f t="shared" si="2"/>
        <v>2055549</v>
      </c>
    </row>
    <row r="64" spans="1:8" ht="15" customHeight="1">
      <c r="A64" s="51"/>
      <c r="B64" s="1" t="s">
        <v>26</v>
      </c>
      <c r="C64" s="6"/>
      <c r="D64" s="24"/>
      <c r="E64" s="28"/>
      <c r="F64" s="29"/>
      <c r="G64" s="29"/>
      <c r="H64" s="29"/>
    </row>
    <row r="65" spans="1:8" ht="15" customHeight="1">
      <c r="A65" s="14"/>
      <c r="B65" s="43" t="s">
        <v>27</v>
      </c>
      <c r="C65" s="1"/>
      <c r="D65" s="24"/>
      <c r="E65" s="28"/>
      <c r="F65" s="29"/>
      <c r="G65" s="29"/>
      <c r="H65" s="29"/>
    </row>
    <row r="66" spans="1:9" ht="15" customHeight="1">
      <c r="A66" s="49" t="s">
        <v>19</v>
      </c>
      <c r="B66" s="34" t="s">
        <v>77</v>
      </c>
      <c r="C66" s="30" t="s">
        <v>173</v>
      </c>
      <c r="D66" s="24" t="s">
        <v>58</v>
      </c>
      <c r="E66" s="28">
        <f t="shared" si="1"/>
        <v>2000</v>
      </c>
      <c r="F66" s="29">
        <v>2000</v>
      </c>
      <c r="G66" s="29">
        <v>0</v>
      </c>
      <c r="H66" s="29">
        <v>0</v>
      </c>
      <c r="I66" s="29">
        <v>0</v>
      </c>
    </row>
    <row r="67" spans="1:9" ht="15" customHeight="1">
      <c r="A67" s="53"/>
      <c r="B67" s="27"/>
      <c r="C67" s="30" t="s">
        <v>174</v>
      </c>
      <c r="D67" s="24"/>
      <c r="E67" s="28">
        <f t="shared" si="1"/>
        <v>1994</v>
      </c>
      <c r="F67" s="29">
        <v>1994</v>
      </c>
      <c r="G67" s="29">
        <v>0</v>
      </c>
      <c r="H67" s="29">
        <v>0</v>
      </c>
      <c r="I67" s="29">
        <v>0</v>
      </c>
    </row>
    <row r="68" spans="1:9" ht="15" customHeight="1">
      <c r="A68" s="49" t="s">
        <v>19</v>
      </c>
      <c r="B68" s="34" t="s">
        <v>78</v>
      </c>
      <c r="C68" s="30" t="s">
        <v>173</v>
      </c>
      <c r="D68" s="24" t="s">
        <v>58</v>
      </c>
      <c r="E68" s="28">
        <f t="shared" si="1"/>
        <v>18400</v>
      </c>
      <c r="F68" s="29">
        <v>18400</v>
      </c>
      <c r="G68" s="29">
        <v>0</v>
      </c>
      <c r="H68" s="29">
        <v>0</v>
      </c>
      <c r="I68" s="29">
        <v>0</v>
      </c>
    </row>
    <row r="69" spans="1:9" ht="15" customHeight="1">
      <c r="A69" s="53"/>
      <c r="B69" s="27"/>
      <c r="C69" s="30" t="s">
        <v>174</v>
      </c>
      <c r="D69" s="24"/>
      <c r="E69" s="28">
        <f t="shared" si="1"/>
        <v>18294</v>
      </c>
      <c r="F69" s="29">
        <v>18294</v>
      </c>
      <c r="G69" s="29">
        <v>0</v>
      </c>
      <c r="H69" s="29">
        <v>0</v>
      </c>
      <c r="I69" s="29">
        <v>0</v>
      </c>
    </row>
    <row r="70" spans="1:9" ht="15" customHeight="1">
      <c r="A70" s="49" t="s">
        <v>19</v>
      </c>
      <c r="B70" s="34" t="s">
        <v>79</v>
      </c>
      <c r="C70" s="30" t="s">
        <v>173</v>
      </c>
      <c r="D70" s="24" t="s">
        <v>58</v>
      </c>
      <c r="E70" s="28">
        <f t="shared" si="1"/>
        <v>4500</v>
      </c>
      <c r="F70" s="29">
        <v>4500</v>
      </c>
      <c r="G70" s="29">
        <v>0</v>
      </c>
      <c r="H70" s="29">
        <v>0</v>
      </c>
      <c r="I70" s="29">
        <v>0</v>
      </c>
    </row>
    <row r="71" spans="1:9" ht="15" customHeight="1">
      <c r="A71" s="53"/>
      <c r="B71" s="27"/>
      <c r="C71" s="30" t="s">
        <v>174</v>
      </c>
      <c r="D71" s="24"/>
      <c r="E71" s="28">
        <f t="shared" si="1"/>
        <v>4478</v>
      </c>
      <c r="F71" s="29">
        <v>4478</v>
      </c>
      <c r="G71" s="29">
        <v>0</v>
      </c>
      <c r="H71" s="29">
        <v>0</v>
      </c>
      <c r="I71" s="29">
        <v>0</v>
      </c>
    </row>
    <row r="72" spans="1:9" ht="16.5" customHeight="1">
      <c r="A72" s="49" t="s">
        <v>33</v>
      </c>
      <c r="B72" s="34" t="s">
        <v>80</v>
      </c>
      <c r="C72" s="30" t="s">
        <v>173</v>
      </c>
      <c r="D72" s="24" t="s">
        <v>58</v>
      </c>
      <c r="E72" s="28">
        <f t="shared" si="1"/>
        <v>1500</v>
      </c>
      <c r="F72" s="29">
        <v>0</v>
      </c>
      <c r="G72" s="29">
        <v>0</v>
      </c>
      <c r="H72" s="29">
        <v>1500</v>
      </c>
      <c r="I72" s="8">
        <v>0</v>
      </c>
    </row>
    <row r="73" spans="1:9" ht="16.5" customHeight="1">
      <c r="A73" s="53"/>
      <c r="B73" s="27"/>
      <c r="C73" s="30" t="s">
        <v>174</v>
      </c>
      <c r="D73" s="24"/>
      <c r="E73" s="28">
        <f t="shared" si="1"/>
        <v>1496</v>
      </c>
      <c r="F73" s="29">
        <v>0</v>
      </c>
      <c r="G73" s="29">
        <v>0</v>
      </c>
      <c r="H73" s="29">
        <v>1496</v>
      </c>
      <c r="I73" s="8">
        <v>0</v>
      </c>
    </row>
    <row r="74" spans="1:9" ht="16.5" customHeight="1">
      <c r="A74" s="49" t="s">
        <v>44</v>
      </c>
      <c r="B74" s="34" t="s">
        <v>81</v>
      </c>
      <c r="C74" s="30" t="s">
        <v>173</v>
      </c>
      <c r="D74" s="24" t="s">
        <v>58</v>
      </c>
      <c r="E74" s="28">
        <f t="shared" si="1"/>
        <v>650</v>
      </c>
      <c r="F74" s="29">
        <v>0</v>
      </c>
      <c r="G74" s="29">
        <v>0</v>
      </c>
      <c r="H74" s="29">
        <v>650</v>
      </c>
      <c r="I74" s="8">
        <v>0</v>
      </c>
    </row>
    <row r="75" spans="1:9" ht="16.5" customHeight="1">
      <c r="A75" s="53"/>
      <c r="B75" s="27"/>
      <c r="C75" s="30" t="s">
        <v>174</v>
      </c>
      <c r="D75" s="24"/>
      <c r="E75" s="28">
        <f t="shared" si="1"/>
        <v>650</v>
      </c>
      <c r="F75" s="29">
        <v>0</v>
      </c>
      <c r="G75" s="29">
        <v>0</v>
      </c>
      <c r="H75" s="29">
        <v>650</v>
      </c>
      <c r="I75" s="8">
        <v>0</v>
      </c>
    </row>
    <row r="76" spans="1:9" ht="16.5" customHeight="1">
      <c r="A76" s="49" t="s">
        <v>34</v>
      </c>
      <c r="B76" s="34" t="s">
        <v>82</v>
      </c>
      <c r="C76" s="30" t="s">
        <v>173</v>
      </c>
      <c r="D76" s="24" t="s">
        <v>58</v>
      </c>
      <c r="E76" s="28">
        <f t="shared" si="1"/>
        <v>1200</v>
      </c>
      <c r="F76" s="29">
        <v>0</v>
      </c>
      <c r="G76" s="29">
        <v>0</v>
      </c>
      <c r="H76" s="29">
        <v>1200</v>
      </c>
      <c r="I76" s="8">
        <v>0</v>
      </c>
    </row>
    <row r="77" spans="1:9" ht="16.5" customHeight="1">
      <c r="A77" s="50"/>
      <c r="B77" s="35"/>
      <c r="C77" s="30" t="s">
        <v>174</v>
      </c>
      <c r="D77" s="30"/>
      <c r="E77" s="28">
        <f t="shared" si="1"/>
        <v>1157</v>
      </c>
      <c r="F77" s="29">
        <v>0</v>
      </c>
      <c r="G77" s="29">
        <v>0</v>
      </c>
      <c r="H77" s="29">
        <v>1157</v>
      </c>
      <c r="I77" s="8">
        <v>0</v>
      </c>
    </row>
    <row r="78" spans="1:9" ht="16.5" customHeight="1">
      <c r="A78" s="49" t="s">
        <v>34</v>
      </c>
      <c r="B78" s="34" t="s">
        <v>83</v>
      </c>
      <c r="C78" s="55" t="s">
        <v>173</v>
      </c>
      <c r="D78" s="24" t="s">
        <v>58</v>
      </c>
      <c r="E78" s="28">
        <f t="shared" si="1"/>
        <v>13200</v>
      </c>
      <c r="F78" s="29">
        <v>0</v>
      </c>
      <c r="G78" s="29">
        <v>0</v>
      </c>
      <c r="H78" s="29">
        <v>13200</v>
      </c>
      <c r="I78" s="8">
        <v>0</v>
      </c>
    </row>
    <row r="79" spans="1:9" ht="16.5" customHeight="1">
      <c r="A79" s="50"/>
      <c r="B79" s="35"/>
      <c r="C79" s="55" t="s">
        <v>174</v>
      </c>
      <c r="D79" s="24"/>
      <c r="E79" s="28">
        <f t="shared" si="1"/>
        <v>11280</v>
      </c>
      <c r="F79" s="29">
        <v>0</v>
      </c>
      <c r="G79" s="29">
        <v>0</v>
      </c>
      <c r="H79" s="29">
        <v>11280</v>
      </c>
      <c r="I79" s="8">
        <v>0</v>
      </c>
    </row>
    <row r="80" spans="1:9" ht="16.5" customHeight="1">
      <c r="A80" s="53" t="s">
        <v>34</v>
      </c>
      <c r="B80" s="27" t="s">
        <v>150</v>
      </c>
      <c r="C80" s="30" t="s">
        <v>173</v>
      </c>
      <c r="D80" s="24" t="s">
        <v>58</v>
      </c>
      <c r="E80" s="28">
        <f t="shared" si="1"/>
        <v>1700</v>
      </c>
      <c r="F80" s="29">
        <v>0</v>
      </c>
      <c r="G80" s="29">
        <v>0</v>
      </c>
      <c r="H80" s="29">
        <v>1700</v>
      </c>
      <c r="I80" s="8">
        <v>0</v>
      </c>
    </row>
    <row r="81" spans="1:9" ht="16.5" customHeight="1">
      <c r="A81" s="53"/>
      <c r="B81" s="27"/>
      <c r="C81" s="30" t="s">
        <v>174</v>
      </c>
      <c r="D81" s="24"/>
      <c r="E81" s="28">
        <f t="shared" si="1"/>
        <v>1699</v>
      </c>
      <c r="F81" s="29">
        <v>0</v>
      </c>
      <c r="G81" s="29">
        <v>0</v>
      </c>
      <c r="H81" s="29">
        <v>1699</v>
      </c>
      <c r="I81" s="8">
        <v>0</v>
      </c>
    </row>
    <row r="82" spans="1:9" ht="16.5" customHeight="1">
      <c r="A82" s="49" t="s">
        <v>34</v>
      </c>
      <c r="B82" s="34" t="s">
        <v>151</v>
      </c>
      <c r="C82" s="30" t="s">
        <v>173</v>
      </c>
      <c r="D82" s="24" t="s">
        <v>58</v>
      </c>
      <c r="E82" s="28">
        <f t="shared" si="1"/>
        <v>494</v>
      </c>
      <c r="F82" s="29">
        <v>0</v>
      </c>
      <c r="G82" s="29">
        <v>0</v>
      </c>
      <c r="H82" s="29">
        <v>494</v>
      </c>
      <c r="I82" s="8">
        <v>0</v>
      </c>
    </row>
    <row r="83" spans="1:9" ht="16.5" customHeight="1">
      <c r="A83" s="50"/>
      <c r="B83" s="27"/>
      <c r="C83" s="30" t="s">
        <v>174</v>
      </c>
      <c r="D83" s="24"/>
      <c r="E83" s="28">
        <f t="shared" si="1"/>
        <v>494</v>
      </c>
      <c r="F83" s="29">
        <v>0</v>
      </c>
      <c r="G83" s="29">
        <v>0</v>
      </c>
      <c r="H83" s="29">
        <v>494</v>
      </c>
      <c r="I83" s="8">
        <v>0</v>
      </c>
    </row>
    <row r="84" spans="1:9" ht="16.5" customHeight="1">
      <c r="A84" s="53" t="s">
        <v>34</v>
      </c>
      <c r="B84" s="34" t="s">
        <v>152</v>
      </c>
      <c r="C84" s="30" t="s">
        <v>173</v>
      </c>
      <c r="D84" s="24" t="s">
        <v>58</v>
      </c>
      <c r="E84" s="28">
        <f t="shared" si="1"/>
        <v>709</v>
      </c>
      <c r="F84" s="29">
        <v>0</v>
      </c>
      <c r="G84" s="29">
        <v>0</v>
      </c>
      <c r="H84" s="29">
        <v>709</v>
      </c>
      <c r="I84" s="8">
        <v>0</v>
      </c>
    </row>
    <row r="85" spans="1:9" ht="16.5" customHeight="1">
      <c r="A85" s="53"/>
      <c r="B85" s="27"/>
      <c r="C85" s="30" t="s">
        <v>174</v>
      </c>
      <c r="D85" s="24"/>
      <c r="E85" s="28">
        <f t="shared" si="1"/>
        <v>709</v>
      </c>
      <c r="F85" s="29">
        <v>0</v>
      </c>
      <c r="G85" s="29">
        <v>0</v>
      </c>
      <c r="H85" s="29">
        <v>709</v>
      </c>
      <c r="I85" s="8">
        <v>0</v>
      </c>
    </row>
    <row r="86" spans="1:9" ht="16.5" customHeight="1">
      <c r="A86" s="49" t="s">
        <v>84</v>
      </c>
      <c r="B86" s="34" t="s">
        <v>85</v>
      </c>
      <c r="C86" s="30" t="s">
        <v>173</v>
      </c>
      <c r="D86" s="24" t="s">
        <v>58</v>
      </c>
      <c r="E86" s="28">
        <f t="shared" si="1"/>
        <v>2200</v>
      </c>
      <c r="F86" s="29">
        <v>0</v>
      </c>
      <c r="G86" s="29">
        <v>0</v>
      </c>
      <c r="H86" s="29">
        <v>2200</v>
      </c>
      <c r="I86" s="8">
        <v>0</v>
      </c>
    </row>
    <row r="87" spans="1:9" ht="16.5" customHeight="1">
      <c r="A87" s="53"/>
      <c r="B87" s="27"/>
      <c r="C87" s="30" t="s">
        <v>174</v>
      </c>
      <c r="D87" s="24"/>
      <c r="E87" s="28">
        <f t="shared" si="1"/>
        <v>2187</v>
      </c>
      <c r="F87" s="29">
        <v>0</v>
      </c>
      <c r="G87" s="29">
        <v>0</v>
      </c>
      <c r="H87" s="29">
        <v>2187</v>
      </c>
      <c r="I87" s="8">
        <v>0</v>
      </c>
    </row>
    <row r="88" spans="1:9" ht="16.5" customHeight="1">
      <c r="A88" s="49" t="s">
        <v>37</v>
      </c>
      <c r="B88" s="34" t="s">
        <v>87</v>
      </c>
      <c r="C88" s="30" t="s">
        <v>173</v>
      </c>
      <c r="D88" s="24" t="s">
        <v>58</v>
      </c>
      <c r="E88" s="28">
        <f t="shared" si="1"/>
        <v>1100</v>
      </c>
      <c r="F88" s="29">
        <v>1100</v>
      </c>
      <c r="G88" s="29">
        <v>0</v>
      </c>
      <c r="H88" s="29">
        <v>0</v>
      </c>
      <c r="I88" s="8">
        <v>0</v>
      </c>
    </row>
    <row r="89" spans="1:9" ht="16.5" customHeight="1">
      <c r="A89" s="53"/>
      <c r="B89" s="27"/>
      <c r="C89" s="30" t="s">
        <v>174</v>
      </c>
      <c r="D89" s="24"/>
      <c r="E89" s="28">
        <f t="shared" si="1"/>
        <v>1093</v>
      </c>
      <c r="F89" s="29">
        <v>1093</v>
      </c>
      <c r="G89" s="29">
        <v>0</v>
      </c>
      <c r="H89" s="29">
        <v>0</v>
      </c>
      <c r="I89" s="8">
        <v>0</v>
      </c>
    </row>
    <row r="90" spans="1:9" ht="14.25" customHeight="1">
      <c r="A90" s="49" t="s">
        <v>37</v>
      </c>
      <c r="B90" s="34" t="s">
        <v>86</v>
      </c>
      <c r="C90" s="30" t="s">
        <v>173</v>
      </c>
      <c r="D90" s="24" t="s">
        <v>58</v>
      </c>
      <c r="E90" s="28">
        <f t="shared" si="1"/>
        <v>1100</v>
      </c>
      <c r="F90" s="29">
        <v>1100</v>
      </c>
      <c r="G90" s="29">
        <v>0</v>
      </c>
      <c r="H90" s="29">
        <v>0</v>
      </c>
      <c r="I90" s="8">
        <v>0</v>
      </c>
    </row>
    <row r="91" spans="1:9" ht="14.25" customHeight="1">
      <c r="A91" s="53"/>
      <c r="B91" s="27"/>
      <c r="C91" s="30" t="s">
        <v>174</v>
      </c>
      <c r="D91" s="24"/>
      <c r="E91" s="28">
        <f t="shared" si="1"/>
        <v>1086</v>
      </c>
      <c r="F91" s="29">
        <v>1086</v>
      </c>
      <c r="G91" s="29">
        <v>0</v>
      </c>
      <c r="H91" s="29">
        <v>0</v>
      </c>
      <c r="I91" s="8">
        <v>0</v>
      </c>
    </row>
    <row r="92" spans="1:9" ht="16.5" customHeight="1">
      <c r="A92" s="49" t="s">
        <v>29</v>
      </c>
      <c r="B92" s="34" t="s">
        <v>88</v>
      </c>
      <c r="C92" s="30" t="s">
        <v>173</v>
      </c>
      <c r="D92" s="24" t="s">
        <v>58</v>
      </c>
      <c r="E92" s="28">
        <f t="shared" si="1"/>
        <v>2000</v>
      </c>
      <c r="F92" s="29">
        <v>0</v>
      </c>
      <c r="G92" s="29">
        <v>0</v>
      </c>
      <c r="H92" s="29">
        <v>2000</v>
      </c>
      <c r="I92" s="8">
        <v>0</v>
      </c>
    </row>
    <row r="93" spans="1:9" ht="16.5" customHeight="1">
      <c r="A93" s="53"/>
      <c r="B93" s="27"/>
      <c r="C93" s="30" t="s">
        <v>174</v>
      </c>
      <c r="D93" s="24"/>
      <c r="E93" s="28">
        <f t="shared" si="1"/>
        <v>1948</v>
      </c>
      <c r="F93" s="29">
        <v>0</v>
      </c>
      <c r="G93" s="29">
        <v>0</v>
      </c>
      <c r="H93" s="29">
        <v>1948</v>
      </c>
      <c r="I93" s="8">
        <v>0</v>
      </c>
    </row>
    <row r="94" spans="1:9" ht="16.5" customHeight="1">
      <c r="A94" s="49" t="s">
        <v>29</v>
      </c>
      <c r="B94" s="34" t="s">
        <v>89</v>
      </c>
      <c r="C94" s="30" t="s">
        <v>173</v>
      </c>
      <c r="D94" s="24" t="s">
        <v>58</v>
      </c>
      <c r="E94" s="28">
        <f t="shared" si="1"/>
        <v>1000</v>
      </c>
      <c r="F94" s="29">
        <v>0</v>
      </c>
      <c r="G94" s="29">
        <v>0</v>
      </c>
      <c r="H94" s="29">
        <v>1000</v>
      </c>
      <c r="I94" s="8">
        <v>0</v>
      </c>
    </row>
    <row r="95" spans="1:9" ht="16.5" customHeight="1">
      <c r="A95" s="53"/>
      <c r="B95" s="27"/>
      <c r="C95" s="30" t="s">
        <v>174</v>
      </c>
      <c r="D95" s="24"/>
      <c r="E95" s="28">
        <f t="shared" si="1"/>
        <v>940</v>
      </c>
      <c r="F95" s="29">
        <v>0</v>
      </c>
      <c r="G95" s="29">
        <v>0</v>
      </c>
      <c r="H95" s="29">
        <v>940</v>
      </c>
      <c r="I95" s="8">
        <v>0</v>
      </c>
    </row>
    <row r="96" spans="1:9" ht="16.5" customHeight="1">
      <c r="A96" s="49" t="s">
        <v>30</v>
      </c>
      <c r="B96" s="34" t="s">
        <v>146</v>
      </c>
      <c r="C96" s="30" t="s">
        <v>173</v>
      </c>
      <c r="D96" s="24" t="s">
        <v>58</v>
      </c>
      <c r="E96" s="28">
        <f t="shared" si="1"/>
        <v>3810</v>
      </c>
      <c r="F96" s="29">
        <v>0</v>
      </c>
      <c r="G96" s="29">
        <v>0</v>
      </c>
      <c r="H96" s="29">
        <v>3810</v>
      </c>
      <c r="I96" s="8">
        <v>0</v>
      </c>
    </row>
    <row r="97" spans="1:9" ht="16.5" customHeight="1">
      <c r="A97" s="53"/>
      <c r="B97" s="27"/>
      <c r="C97" s="30" t="s">
        <v>174</v>
      </c>
      <c r="D97" s="24"/>
      <c r="E97" s="28">
        <f t="shared" si="1"/>
        <v>3728</v>
      </c>
      <c r="F97" s="29">
        <v>0</v>
      </c>
      <c r="G97" s="29">
        <v>0</v>
      </c>
      <c r="H97" s="29">
        <v>3728</v>
      </c>
      <c r="I97" s="8">
        <v>0</v>
      </c>
    </row>
    <row r="98" spans="1:9" ht="16.5" customHeight="1">
      <c r="A98" s="49" t="s">
        <v>30</v>
      </c>
      <c r="B98" s="34" t="s">
        <v>147</v>
      </c>
      <c r="C98" s="30" t="s">
        <v>173</v>
      </c>
      <c r="D98" s="24" t="s">
        <v>58</v>
      </c>
      <c r="E98" s="28">
        <f t="shared" si="1"/>
        <v>270</v>
      </c>
      <c r="F98" s="29">
        <v>0</v>
      </c>
      <c r="G98" s="29">
        <v>0</v>
      </c>
      <c r="H98" s="29">
        <v>270</v>
      </c>
      <c r="I98" s="8">
        <v>0</v>
      </c>
    </row>
    <row r="99" spans="1:9" ht="16.5" customHeight="1">
      <c r="A99" s="50"/>
      <c r="B99" s="35"/>
      <c r="C99" s="30" t="s">
        <v>174</v>
      </c>
      <c r="D99" s="24"/>
      <c r="E99" s="28">
        <f t="shared" si="1"/>
        <v>259</v>
      </c>
      <c r="F99" s="29">
        <v>0</v>
      </c>
      <c r="G99" s="29">
        <v>0</v>
      </c>
      <c r="H99" s="29">
        <v>259</v>
      </c>
      <c r="I99" s="8">
        <v>0</v>
      </c>
    </row>
    <row r="100" spans="1:9" ht="16.5" customHeight="1">
      <c r="A100" s="51">
        <v>1</v>
      </c>
      <c r="B100" s="24">
        <v>2</v>
      </c>
      <c r="C100" s="30">
        <v>3</v>
      </c>
      <c r="D100" s="24">
        <v>4</v>
      </c>
      <c r="E100" s="24">
        <v>5</v>
      </c>
      <c r="F100" s="25">
        <v>6</v>
      </c>
      <c r="G100" s="25">
        <v>7</v>
      </c>
      <c r="H100" s="25">
        <v>8</v>
      </c>
      <c r="I100" s="25">
        <v>9</v>
      </c>
    </row>
    <row r="101" spans="1:9" ht="16.5" customHeight="1">
      <c r="A101" s="14" t="s">
        <v>30</v>
      </c>
      <c r="B101" s="27" t="s">
        <v>148</v>
      </c>
      <c r="C101" s="24" t="s">
        <v>173</v>
      </c>
      <c r="D101" s="24" t="s">
        <v>58</v>
      </c>
      <c r="E101" s="28">
        <f t="shared" si="1"/>
        <v>2120</v>
      </c>
      <c r="F101" s="29">
        <v>0</v>
      </c>
      <c r="G101" s="29">
        <v>0</v>
      </c>
      <c r="H101" s="29">
        <v>2120</v>
      </c>
      <c r="I101" s="8">
        <v>0</v>
      </c>
    </row>
    <row r="102" spans="1:9" ht="16.5" customHeight="1">
      <c r="A102" s="53"/>
      <c r="B102" s="27"/>
      <c r="C102" s="30" t="s">
        <v>174</v>
      </c>
      <c r="D102" s="24"/>
      <c r="E102" s="28">
        <f t="shared" si="1"/>
        <v>2118</v>
      </c>
      <c r="F102" s="29">
        <v>0</v>
      </c>
      <c r="G102" s="29">
        <v>0</v>
      </c>
      <c r="H102" s="29">
        <v>2118</v>
      </c>
      <c r="I102" s="8">
        <v>0</v>
      </c>
    </row>
    <row r="103" spans="1:9" ht="16.5" customHeight="1">
      <c r="A103" s="49" t="s">
        <v>30</v>
      </c>
      <c r="B103" s="34" t="s">
        <v>167</v>
      </c>
      <c r="C103" s="30" t="s">
        <v>173</v>
      </c>
      <c r="D103" s="24" t="s">
        <v>58</v>
      </c>
      <c r="E103" s="28">
        <f>F103+H103+I103+G103</f>
        <v>780</v>
      </c>
      <c r="F103" s="29">
        <v>0</v>
      </c>
      <c r="G103" s="29">
        <v>0</v>
      </c>
      <c r="H103" s="29">
        <v>780</v>
      </c>
      <c r="I103" s="8">
        <v>0</v>
      </c>
    </row>
    <row r="104" spans="1:9" ht="16.5" customHeight="1">
      <c r="A104" s="53"/>
      <c r="B104" s="27"/>
      <c r="C104" s="30" t="s">
        <v>174</v>
      </c>
      <c r="D104" s="24"/>
      <c r="E104" s="28">
        <f>F104+H104+I104+G104</f>
        <v>780</v>
      </c>
      <c r="F104" s="29">
        <v>0</v>
      </c>
      <c r="G104" s="29">
        <v>0</v>
      </c>
      <c r="H104" s="29">
        <v>780</v>
      </c>
      <c r="I104" s="8">
        <v>0</v>
      </c>
    </row>
    <row r="105" spans="1:9" ht="16.5" customHeight="1">
      <c r="A105" s="49" t="s">
        <v>30</v>
      </c>
      <c r="B105" s="34" t="s">
        <v>149</v>
      </c>
      <c r="C105" s="30" t="s">
        <v>173</v>
      </c>
      <c r="D105" s="24" t="s">
        <v>58</v>
      </c>
      <c r="E105" s="28">
        <f t="shared" si="1"/>
        <v>2200</v>
      </c>
      <c r="F105" s="29">
        <v>0</v>
      </c>
      <c r="G105" s="29">
        <v>0</v>
      </c>
      <c r="H105" s="29">
        <v>2200</v>
      </c>
      <c r="I105" s="8">
        <v>0</v>
      </c>
    </row>
    <row r="106" spans="1:9" ht="16.5" customHeight="1">
      <c r="A106" s="53"/>
      <c r="B106" s="27"/>
      <c r="C106" s="30" t="s">
        <v>174</v>
      </c>
      <c r="D106" s="24"/>
      <c r="E106" s="28">
        <f t="shared" si="1"/>
        <v>2030</v>
      </c>
      <c r="F106" s="29">
        <v>0</v>
      </c>
      <c r="G106" s="29">
        <v>0</v>
      </c>
      <c r="H106" s="29">
        <v>2030</v>
      </c>
      <c r="I106" s="8">
        <v>0</v>
      </c>
    </row>
    <row r="107" spans="1:9" ht="16.5" customHeight="1">
      <c r="A107" s="49" t="s">
        <v>30</v>
      </c>
      <c r="B107" s="34" t="s">
        <v>147</v>
      </c>
      <c r="C107" s="30" t="s">
        <v>173</v>
      </c>
      <c r="D107" s="24" t="s">
        <v>58</v>
      </c>
      <c r="E107" s="28">
        <f t="shared" si="1"/>
        <v>570</v>
      </c>
      <c r="F107" s="29">
        <v>0</v>
      </c>
      <c r="G107" s="29">
        <v>0</v>
      </c>
      <c r="H107" s="29">
        <v>570</v>
      </c>
      <c r="I107" s="8">
        <v>0</v>
      </c>
    </row>
    <row r="108" spans="1:9" ht="16.5" customHeight="1">
      <c r="A108" s="53"/>
      <c r="B108" s="27"/>
      <c r="C108" s="30" t="s">
        <v>174</v>
      </c>
      <c r="D108" s="24"/>
      <c r="E108" s="28">
        <f t="shared" si="1"/>
        <v>539</v>
      </c>
      <c r="F108" s="29">
        <v>0</v>
      </c>
      <c r="G108" s="29">
        <v>0</v>
      </c>
      <c r="H108" s="29">
        <v>539</v>
      </c>
      <c r="I108" s="8">
        <v>0</v>
      </c>
    </row>
    <row r="109" spans="1:9" ht="16.5" customHeight="1">
      <c r="A109" s="49" t="s">
        <v>30</v>
      </c>
      <c r="B109" s="34" t="s">
        <v>90</v>
      </c>
      <c r="C109" s="30" t="s">
        <v>173</v>
      </c>
      <c r="D109" s="24" t="s">
        <v>58</v>
      </c>
      <c r="E109" s="28">
        <f t="shared" si="1"/>
        <v>2700</v>
      </c>
      <c r="F109" s="29">
        <v>0</v>
      </c>
      <c r="G109" s="29">
        <v>0</v>
      </c>
      <c r="H109" s="29">
        <v>2700</v>
      </c>
      <c r="I109" s="8">
        <v>0</v>
      </c>
    </row>
    <row r="110" spans="1:9" ht="16.5" customHeight="1">
      <c r="A110" s="50"/>
      <c r="B110" s="35"/>
      <c r="C110" s="30" t="s">
        <v>174</v>
      </c>
      <c r="D110" s="24"/>
      <c r="E110" s="28">
        <f t="shared" si="1"/>
        <v>1498</v>
      </c>
      <c r="F110" s="29">
        <v>0</v>
      </c>
      <c r="G110" s="29">
        <v>0</v>
      </c>
      <c r="H110" s="29">
        <v>1498</v>
      </c>
      <c r="I110" s="8">
        <v>0</v>
      </c>
    </row>
    <row r="111" spans="1:9" ht="16.5" customHeight="1">
      <c r="A111" s="14" t="s">
        <v>30</v>
      </c>
      <c r="B111" s="27" t="s">
        <v>91</v>
      </c>
      <c r="C111" s="24" t="s">
        <v>173</v>
      </c>
      <c r="D111" s="24" t="s">
        <v>58</v>
      </c>
      <c r="E111" s="28">
        <f t="shared" si="1"/>
        <v>2520</v>
      </c>
      <c r="F111" s="29">
        <v>0</v>
      </c>
      <c r="G111" s="29">
        <v>0</v>
      </c>
      <c r="H111" s="29">
        <v>2520</v>
      </c>
      <c r="I111" s="8">
        <v>0</v>
      </c>
    </row>
    <row r="112" spans="1:9" ht="16.5" customHeight="1">
      <c r="A112" s="53"/>
      <c r="B112" s="27"/>
      <c r="C112" s="30" t="s">
        <v>174</v>
      </c>
      <c r="D112" s="24"/>
      <c r="E112" s="28">
        <f t="shared" si="1"/>
        <v>2520</v>
      </c>
      <c r="F112" s="29">
        <v>0</v>
      </c>
      <c r="G112" s="29">
        <v>0</v>
      </c>
      <c r="H112" s="29">
        <v>2520</v>
      </c>
      <c r="I112" s="8">
        <v>0</v>
      </c>
    </row>
    <row r="113" spans="1:9" ht="16.5" customHeight="1">
      <c r="A113" s="49" t="s">
        <v>38</v>
      </c>
      <c r="B113" s="34" t="s">
        <v>166</v>
      </c>
      <c r="C113" s="30" t="s">
        <v>173</v>
      </c>
      <c r="D113" s="24" t="s">
        <v>58</v>
      </c>
      <c r="E113" s="28">
        <f>F113+H113+I113+G113</f>
        <v>670</v>
      </c>
      <c r="F113" s="29">
        <v>0</v>
      </c>
      <c r="G113" s="29">
        <v>0</v>
      </c>
      <c r="H113" s="29">
        <v>670</v>
      </c>
      <c r="I113" s="8">
        <v>0</v>
      </c>
    </row>
    <row r="114" spans="1:9" ht="16.5" customHeight="1">
      <c r="A114" s="50"/>
      <c r="B114" s="35"/>
      <c r="C114" s="30" t="s">
        <v>174</v>
      </c>
      <c r="D114" s="24"/>
      <c r="E114" s="28">
        <f>F114+H114+I114+G114</f>
        <v>670</v>
      </c>
      <c r="F114" s="29">
        <v>0</v>
      </c>
      <c r="G114" s="29">
        <v>0</v>
      </c>
      <c r="H114" s="29">
        <v>670</v>
      </c>
      <c r="I114" s="8">
        <v>0</v>
      </c>
    </row>
    <row r="115" spans="1:9" ht="16.5" customHeight="1">
      <c r="A115" s="14" t="s">
        <v>92</v>
      </c>
      <c r="B115" s="27" t="s">
        <v>93</v>
      </c>
      <c r="C115" s="24" t="s">
        <v>173</v>
      </c>
      <c r="D115" s="24" t="s">
        <v>58</v>
      </c>
      <c r="E115" s="28">
        <f t="shared" si="1"/>
        <v>1500</v>
      </c>
      <c r="F115" s="29">
        <v>0</v>
      </c>
      <c r="G115" s="29">
        <v>0</v>
      </c>
      <c r="H115" s="8">
        <v>1500</v>
      </c>
      <c r="I115" s="8">
        <v>0</v>
      </c>
    </row>
    <row r="116" spans="1:9" ht="16.5" customHeight="1">
      <c r="A116" s="14"/>
      <c r="B116" s="41"/>
      <c r="C116" s="30" t="s">
        <v>174</v>
      </c>
      <c r="D116" s="24"/>
      <c r="E116" s="28">
        <f t="shared" si="1"/>
        <v>1500</v>
      </c>
      <c r="F116" s="29">
        <v>0</v>
      </c>
      <c r="G116" s="29">
        <v>0</v>
      </c>
      <c r="H116" s="8">
        <v>1500</v>
      </c>
      <c r="I116" s="8">
        <v>0</v>
      </c>
    </row>
    <row r="117" spans="1:9" ht="16.5" customHeight="1">
      <c r="A117" s="49" t="s">
        <v>156</v>
      </c>
      <c r="B117" s="34" t="s">
        <v>155</v>
      </c>
      <c r="C117" s="30" t="s">
        <v>173</v>
      </c>
      <c r="D117" s="24" t="s">
        <v>58</v>
      </c>
      <c r="E117" s="28">
        <f t="shared" si="1"/>
        <v>8000</v>
      </c>
      <c r="F117" s="29">
        <v>0</v>
      </c>
      <c r="G117" s="29">
        <v>0</v>
      </c>
      <c r="H117" s="8">
        <v>8000</v>
      </c>
      <c r="I117" s="8">
        <v>0</v>
      </c>
    </row>
    <row r="118" spans="1:9" ht="16.5" customHeight="1">
      <c r="A118" s="50"/>
      <c r="B118" s="35"/>
      <c r="C118" s="30" t="s">
        <v>174</v>
      </c>
      <c r="D118" s="24"/>
      <c r="E118" s="28">
        <f t="shared" si="1"/>
        <v>7941</v>
      </c>
      <c r="F118" s="29">
        <v>0</v>
      </c>
      <c r="G118" s="29">
        <v>0</v>
      </c>
      <c r="H118" s="8">
        <v>7941</v>
      </c>
      <c r="I118" s="8">
        <v>0</v>
      </c>
    </row>
    <row r="119" spans="1:9" ht="18.75" customHeight="1">
      <c r="A119" s="17"/>
      <c r="B119" s="43" t="s">
        <v>31</v>
      </c>
      <c r="C119" s="60" t="s">
        <v>173</v>
      </c>
      <c r="D119" s="65"/>
      <c r="E119" s="5">
        <f t="shared" si="1"/>
        <v>76893</v>
      </c>
      <c r="F119" s="26">
        <f>F66+F68+F70+F72+F74+F76+F78+F80+F82+F84+F86+F88+F90+F92+F94+F96+F98+F101+F103+F105+F107+F109+F111+F115+F117+F113</f>
        <v>27100</v>
      </c>
      <c r="G119" s="26">
        <f>G66+G68+G70+G72+G74+G76+G78+G80+G82+G84+G86+G88+G90+G92+G94+G96+G98+G101+G103+G105+G107+G109+G111+G115+G117+G113</f>
        <v>0</v>
      </c>
      <c r="H119" s="26">
        <f>H66+H68+H70+H72+H74+H76+H78+H80+H82+H84+H86+H88+H90+H92+H94+H96+H98+H101+H103+H105+H107+H109+H111+H115+H117+H113</f>
        <v>49793</v>
      </c>
      <c r="I119" s="26">
        <f>I66+I68+I70+I72+I74+I76+I78+I80+I82+I84+I86+I88+I90+I92+I94+I96+I98+I101+I103+I105+I107+I109+I111+I115+I117+I113</f>
        <v>0</v>
      </c>
    </row>
    <row r="120" spans="2:9" ht="18.75" customHeight="1">
      <c r="B120" s="7"/>
      <c r="C120" s="60" t="s">
        <v>174</v>
      </c>
      <c r="D120" s="65"/>
      <c r="E120" s="5">
        <f t="shared" si="1"/>
        <v>73088</v>
      </c>
      <c r="F120" s="26">
        <f>F67+F69+F71+F73+F75+F77+F79+F81+F83+F85+F87+F89+F91+F93+F95+F97+F99+F102+F104+F106+F108+F110+F112+F116+F118+F114</f>
        <v>26945</v>
      </c>
      <c r="G120" s="26">
        <f>G66+G68+G70+G72+G74+G76+G78+G80+G82+G84+G86+G88+G90+G92+G94+G96+G98+G101+G104+G105+G107+G109+G111+G115+G117</f>
        <v>0</v>
      </c>
      <c r="H120" s="26">
        <f>H67+H69+H71+H73+H75+H77+H79+H81+H83+H85+H87+H89+H91+H93+H95+H97+H99+H102+H104+H106+H108+H110+H112+H116+H118+H114</f>
        <v>46143</v>
      </c>
      <c r="I120" s="26">
        <f>I66+I68+I70+I72+I74+I76+I78+I80+I82+I84+I86+I88+I90+I92+I94+I96+I98+I101+I104+I105+I107+I109+I111+I115+I117</f>
        <v>0</v>
      </c>
    </row>
    <row r="121" spans="1:5" ht="18.75" customHeight="1">
      <c r="A121" s="14"/>
      <c r="B121" s="1" t="s">
        <v>32</v>
      </c>
      <c r="C121" s="1"/>
      <c r="D121" s="24"/>
      <c r="E121" s="28"/>
    </row>
    <row r="122" spans="1:9" ht="18.75" customHeight="1">
      <c r="A122" s="23" t="s">
        <v>19</v>
      </c>
      <c r="B122" s="41" t="s">
        <v>154</v>
      </c>
      <c r="C122" s="30" t="s">
        <v>173</v>
      </c>
      <c r="D122" s="24" t="s">
        <v>58</v>
      </c>
      <c r="E122" s="28">
        <f t="shared" si="1"/>
        <v>2630</v>
      </c>
      <c r="F122" s="8">
        <v>0</v>
      </c>
      <c r="G122" s="8">
        <v>0</v>
      </c>
      <c r="H122" s="8">
        <v>2630</v>
      </c>
      <c r="I122" s="8">
        <v>0</v>
      </c>
    </row>
    <row r="123" spans="1:9" ht="18.75" customHeight="1">
      <c r="A123" s="17"/>
      <c r="B123" s="41"/>
      <c r="C123" s="30" t="s">
        <v>174</v>
      </c>
      <c r="D123" s="24"/>
      <c r="E123" s="28">
        <f t="shared" si="1"/>
        <v>2630</v>
      </c>
      <c r="F123" s="8">
        <v>0</v>
      </c>
      <c r="G123" s="8">
        <v>0</v>
      </c>
      <c r="H123" s="8">
        <v>2630</v>
      </c>
      <c r="I123" s="8">
        <v>0</v>
      </c>
    </row>
    <row r="124" spans="1:9" ht="18.75" customHeight="1">
      <c r="A124" s="14" t="s">
        <v>33</v>
      </c>
      <c r="B124" s="40" t="s">
        <v>136</v>
      </c>
      <c r="C124" s="30" t="s">
        <v>173</v>
      </c>
      <c r="D124" s="24" t="s">
        <v>58</v>
      </c>
      <c r="E124" s="28">
        <f t="shared" si="1"/>
        <v>4051</v>
      </c>
      <c r="F124" s="8">
        <v>0</v>
      </c>
      <c r="G124" s="8">
        <v>0</v>
      </c>
      <c r="H124" s="8">
        <v>4051</v>
      </c>
      <c r="I124" s="8">
        <v>0</v>
      </c>
    </row>
    <row r="125" spans="1:9" ht="18.75" customHeight="1">
      <c r="A125" s="14"/>
      <c r="B125" s="41"/>
      <c r="C125" s="30" t="s">
        <v>174</v>
      </c>
      <c r="D125" s="24"/>
      <c r="E125" s="28">
        <f t="shared" si="1"/>
        <v>4051</v>
      </c>
      <c r="F125" s="8">
        <v>0</v>
      </c>
      <c r="G125" s="8">
        <v>0</v>
      </c>
      <c r="H125" s="8">
        <v>4051</v>
      </c>
      <c r="I125" s="8">
        <v>0</v>
      </c>
    </row>
    <row r="126" spans="1:9" ht="15.75" customHeight="1">
      <c r="A126" s="49" t="s">
        <v>34</v>
      </c>
      <c r="B126" s="34" t="s">
        <v>94</v>
      </c>
      <c r="C126" s="30" t="s">
        <v>173</v>
      </c>
      <c r="D126" s="24" t="s">
        <v>58</v>
      </c>
      <c r="E126" s="28">
        <f t="shared" si="1"/>
        <v>6125</v>
      </c>
      <c r="F126" s="8">
        <v>0</v>
      </c>
      <c r="G126" s="8">
        <v>0</v>
      </c>
      <c r="H126" s="8">
        <v>6125</v>
      </c>
      <c r="I126" s="8">
        <v>0</v>
      </c>
    </row>
    <row r="127" spans="1:9" ht="15.75" customHeight="1">
      <c r="A127" s="50"/>
      <c r="B127" s="35"/>
      <c r="C127" s="30" t="s">
        <v>174</v>
      </c>
      <c r="D127" s="24"/>
      <c r="E127" s="28">
        <f t="shared" si="1"/>
        <v>6118</v>
      </c>
      <c r="F127" s="8">
        <v>0</v>
      </c>
      <c r="G127" s="8">
        <v>0</v>
      </c>
      <c r="H127" s="8">
        <v>6118</v>
      </c>
      <c r="I127" s="8">
        <v>0</v>
      </c>
    </row>
    <row r="128" spans="1:9" ht="17.25" customHeight="1">
      <c r="A128" s="14" t="s">
        <v>34</v>
      </c>
      <c r="B128" s="27" t="s">
        <v>95</v>
      </c>
      <c r="C128" s="24" t="s">
        <v>173</v>
      </c>
      <c r="D128" s="24" t="s">
        <v>58</v>
      </c>
      <c r="E128" s="28">
        <f t="shared" si="1"/>
        <v>2875</v>
      </c>
      <c r="F128" s="8">
        <v>0</v>
      </c>
      <c r="G128" s="8">
        <v>0</v>
      </c>
      <c r="H128" s="8">
        <v>2875</v>
      </c>
      <c r="I128" s="8">
        <v>0</v>
      </c>
    </row>
    <row r="129" spans="1:9" ht="17.25" customHeight="1">
      <c r="A129" s="53"/>
      <c r="B129" s="27"/>
      <c r="C129" s="30" t="s">
        <v>174</v>
      </c>
      <c r="D129" s="24"/>
      <c r="E129" s="28">
        <f t="shared" si="1"/>
        <v>2872</v>
      </c>
      <c r="F129" s="8">
        <v>0</v>
      </c>
      <c r="G129" s="8">
        <v>0</v>
      </c>
      <c r="H129" s="8">
        <v>2872</v>
      </c>
      <c r="I129" s="8">
        <v>0</v>
      </c>
    </row>
    <row r="130" spans="1:9" ht="17.25" customHeight="1">
      <c r="A130" s="49" t="s">
        <v>34</v>
      </c>
      <c r="B130" s="34" t="s">
        <v>168</v>
      </c>
      <c r="C130" s="30" t="s">
        <v>173</v>
      </c>
      <c r="D130" s="24" t="s">
        <v>58</v>
      </c>
      <c r="E130" s="28">
        <f>F130+H130+I130+G130</f>
        <v>19385</v>
      </c>
      <c r="F130" s="8">
        <v>0</v>
      </c>
      <c r="G130" s="8">
        <v>0</v>
      </c>
      <c r="H130" s="8">
        <v>19385</v>
      </c>
      <c r="I130" s="8">
        <v>0</v>
      </c>
    </row>
    <row r="131" spans="1:9" ht="17.25" customHeight="1">
      <c r="A131" s="50"/>
      <c r="B131" s="35"/>
      <c r="C131" s="30" t="s">
        <v>174</v>
      </c>
      <c r="D131" s="24"/>
      <c r="E131" s="28">
        <f t="shared" si="1"/>
        <v>19385</v>
      </c>
      <c r="F131" s="8">
        <v>0</v>
      </c>
      <c r="G131" s="8">
        <v>0</v>
      </c>
      <c r="H131" s="8">
        <v>19385</v>
      </c>
      <c r="I131" s="8">
        <v>0</v>
      </c>
    </row>
    <row r="132" spans="1:9" ht="21" customHeight="1">
      <c r="A132" s="14" t="s">
        <v>34</v>
      </c>
      <c r="B132" s="27" t="s">
        <v>128</v>
      </c>
      <c r="C132" s="24" t="s">
        <v>173</v>
      </c>
      <c r="D132" s="24" t="s">
        <v>48</v>
      </c>
      <c r="E132" s="28">
        <f t="shared" si="1"/>
        <v>5947</v>
      </c>
      <c r="F132" s="8">
        <v>0</v>
      </c>
      <c r="G132" s="8">
        <v>0</v>
      </c>
      <c r="H132" s="8">
        <v>5947</v>
      </c>
      <c r="I132" s="8">
        <v>0</v>
      </c>
    </row>
    <row r="133" spans="1:9" ht="18.75" customHeight="1">
      <c r="A133" s="53"/>
      <c r="B133" s="27"/>
      <c r="C133" s="30" t="s">
        <v>174</v>
      </c>
      <c r="D133" s="24"/>
      <c r="E133" s="28">
        <f t="shared" si="1"/>
        <v>5947</v>
      </c>
      <c r="F133" s="8">
        <v>0</v>
      </c>
      <c r="G133" s="8">
        <v>0</v>
      </c>
      <c r="H133" s="8">
        <v>5947</v>
      </c>
      <c r="I133" s="8">
        <v>0</v>
      </c>
    </row>
    <row r="134" spans="1:9" ht="26.25" customHeight="1">
      <c r="A134" s="49" t="s">
        <v>34</v>
      </c>
      <c r="B134" s="34" t="s">
        <v>185</v>
      </c>
      <c r="C134" s="30" t="s">
        <v>173</v>
      </c>
      <c r="D134" s="24" t="s">
        <v>58</v>
      </c>
      <c r="E134" s="28">
        <f t="shared" si="1"/>
        <v>2300</v>
      </c>
      <c r="F134" s="8">
        <v>0</v>
      </c>
      <c r="G134" s="8">
        <v>0</v>
      </c>
      <c r="H134" s="8">
        <v>0</v>
      </c>
      <c r="I134" s="8">
        <v>2300</v>
      </c>
    </row>
    <row r="135" spans="1:9" ht="21" customHeight="1">
      <c r="A135" s="50"/>
      <c r="B135" s="35" t="s">
        <v>184</v>
      </c>
      <c r="C135" s="30" t="s">
        <v>174</v>
      </c>
      <c r="D135" s="24"/>
      <c r="E135" s="28">
        <f t="shared" si="1"/>
        <v>2300</v>
      </c>
      <c r="F135" s="8">
        <v>0</v>
      </c>
      <c r="G135" s="8">
        <v>0</v>
      </c>
      <c r="H135" s="8">
        <v>0</v>
      </c>
      <c r="I135" s="8">
        <v>2300</v>
      </c>
    </row>
    <row r="136" spans="1:9" ht="26.25" customHeight="1">
      <c r="A136" s="53" t="s">
        <v>34</v>
      </c>
      <c r="B136" s="27" t="s">
        <v>157</v>
      </c>
      <c r="C136" s="30" t="s">
        <v>173</v>
      </c>
      <c r="D136" s="24" t="s">
        <v>58</v>
      </c>
      <c r="E136" s="28">
        <f t="shared" si="1"/>
        <v>1080</v>
      </c>
      <c r="F136" s="8">
        <v>0</v>
      </c>
      <c r="G136" s="8">
        <v>0</v>
      </c>
      <c r="H136" s="8">
        <v>0</v>
      </c>
      <c r="I136" s="8">
        <v>1080</v>
      </c>
    </row>
    <row r="137" spans="1:9" ht="24" customHeight="1">
      <c r="A137" s="53"/>
      <c r="B137" s="27"/>
      <c r="C137" s="30" t="s">
        <v>174</v>
      </c>
      <c r="D137" s="24"/>
      <c r="E137" s="28">
        <f t="shared" si="1"/>
        <v>1080</v>
      </c>
      <c r="F137" s="8">
        <v>0</v>
      </c>
      <c r="G137" s="8">
        <v>0</v>
      </c>
      <c r="H137" s="8">
        <v>0</v>
      </c>
      <c r="I137" s="8">
        <v>1080</v>
      </c>
    </row>
    <row r="138" spans="1:9" ht="17.25" customHeight="1">
      <c r="A138" s="49" t="s">
        <v>34</v>
      </c>
      <c r="B138" s="34" t="s">
        <v>7</v>
      </c>
      <c r="C138" s="30" t="s">
        <v>173</v>
      </c>
      <c r="D138" s="24" t="s">
        <v>58</v>
      </c>
      <c r="E138" s="28">
        <f>F138+H138+I138+G138</f>
        <v>1200</v>
      </c>
      <c r="F138" s="8">
        <v>0</v>
      </c>
      <c r="G138" s="8">
        <v>0</v>
      </c>
      <c r="H138" s="8">
        <v>1200</v>
      </c>
      <c r="I138" s="8">
        <v>0</v>
      </c>
    </row>
    <row r="139" spans="1:9" ht="17.25" customHeight="1">
      <c r="A139" s="53"/>
      <c r="B139" s="27"/>
      <c r="C139" s="30" t="s">
        <v>174</v>
      </c>
      <c r="D139" s="24"/>
      <c r="E139" s="28">
        <f t="shared" si="1"/>
        <v>1200</v>
      </c>
      <c r="F139" s="8">
        <v>0</v>
      </c>
      <c r="G139" s="8">
        <v>0</v>
      </c>
      <c r="H139" s="8">
        <v>1200</v>
      </c>
      <c r="I139" s="8">
        <v>0</v>
      </c>
    </row>
    <row r="140" spans="1:9" ht="17.25" customHeight="1">
      <c r="A140" s="49" t="s">
        <v>34</v>
      </c>
      <c r="B140" s="34" t="s">
        <v>8</v>
      </c>
      <c r="C140" s="30" t="s">
        <v>173</v>
      </c>
      <c r="D140" s="24" t="s">
        <v>58</v>
      </c>
      <c r="E140" s="28">
        <f>F140+H140+I140+G140</f>
        <v>7500</v>
      </c>
      <c r="F140" s="8">
        <v>0</v>
      </c>
      <c r="G140" s="8">
        <v>0</v>
      </c>
      <c r="H140" s="8">
        <v>7500</v>
      </c>
      <c r="I140" s="8">
        <v>0</v>
      </c>
    </row>
    <row r="141" spans="1:9" ht="17.25" customHeight="1">
      <c r="A141" s="50"/>
      <c r="B141" s="35"/>
      <c r="C141" s="30" t="s">
        <v>174</v>
      </c>
      <c r="D141" s="24"/>
      <c r="E141" s="28">
        <f t="shared" si="1"/>
        <v>7500</v>
      </c>
      <c r="F141" s="8">
        <v>0</v>
      </c>
      <c r="G141" s="8">
        <v>0</v>
      </c>
      <c r="H141" s="8">
        <v>7500</v>
      </c>
      <c r="I141" s="8">
        <v>0</v>
      </c>
    </row>
    <row r="142" spans="1:9" ht="17.25" customHeight="1">
      <c r="A142" s="53" t="s">
        <v>34</v>
      </c>
      <c r="B142" s="27" t="s">
        <v>195</v>
      </c>
      <c r="C142" s="30" t="s">
        <v>173</v>
      </c>
      <c r="D142" s="24" t="s">
        <v>58</v>
      </c>
      <c r="E142" s="28">
        <f t="shared" si="1"/>
        <v>7881</v>
      </c>
      <c r="F142" s="8">
        <v>0</v>
      </c>
      <c r="G142" s="8">
        <v>0</v>
      </c>
      <c r="H142" s="8">
        <v>7881</v>
      </c>
      <c r="I142" s="8">
        <v>0</v>
      </c>
    </row>
    <row r="143" spans="1:9" ht="17.25" customHeight="1">
      <c r="A143" s="50"/>
      <c r="B143" s="35"/>
      <c r="C143" s="30" t="s">
        <v>174</v>
      </c>
      <c r="D143" s="24"/>
      <c r="E143" s="28">
        <f t="shared" si="1"/>
        <v>7881</v>
      </c>
      <c r="F143" s="8">
        <v>0</v>
      </c>
      <c r="G143" s="8">
        <v>0</v>
      </c>
      <c r="H143" s="8">
        <v>7881</v>
      </c>
      <c r="I143" s="8">
        <v>0</v>
      </c>
    </row>
    <row r="144" spans="1:9" ht="17.25" customHeight="1">
      <c r="A144" s="53" t="s">
        <v>34</v>
      </c>
      <c r="B144" s="27" t="s">
        <v>196</v>
      </c>
      <c r="C144" s="30" t="s">
        <v>173</v>
      </c>
      <c r="D144" s="24" t="s">
        <v>58</v>
      </c>
      <c r="E144" s="28">
        <f t="shared" si="1"/>
        <v>9549</v>
      </c>
      <c r="F144" s="8">
        <v>0</v>
      </c>
      <c r="G144" s="8">
        <v>0</v>
      </c>
      <c r="H144" s="8">
        <v>9549</v>
      </c>
      <c r="I144" s="8">
        <v>0</v>
      </c>
    </row>
    <row r="145" spans="1:9" ht="17.25" customHeight="1">
      <c r="A145" s="50"/>
      <c r="B145" s="35"/>
      <c r="C145" s="30" t="s">
        <v>174</v>
      </c>
      <c r="D145" s="24"/>
      <c r="E145" s="28">
        <f t="shared" si="1"/>
        <v>9549</v>
      </c>
      <c r="F145" s="8">
        <v>0</v>
      </c>
      <c r="G145" s="8">
        <v>0</v>
      </c>
      <c r="H145" s="8">
        <v>9549</v>
      </c>
      <c r="I145" s="8">
        <v>0</v>
      </c>
    </row>
    <row r="146" spans="1:9" ht="17.25" customHeight="1">
      <c r="A146" s="53" t="s">
        <v>20</v>
      </c>
      <c r="B146" s="27" t="s">
        <v>171</v>
      </c>
      <c r="C146" s="30" t="s">
        <v>173</v>
      </c>
      <c r="D146" s="24" t="s">
        <v>58</v>
      </c>
      <c r="E146" s="28">
        <f>F146+H146+I146+G146</f>
        <v>4100</v>
      </c>
      <c r="F146" s="8">
        <v>0</v>
      </c>
      <c r="G146" s="8">
        <v>0</v>
      </c>
      <c r="H146" s="8">
        <v>4100</v>
      </c>
      <c r="I146" s="8">
        <v>0</v>
      </c>
    </row>
    <row r="147" spans="1:9" ht="17.25" customHeight="1">
      <c r="A147" s="50"/>
      <c r="B147" s="35"/>
      <c r="C147" s="30" t="s">
        <v>174</v>
      </c>
      <c r="D147" s="24"/>
      <c r="E147" s="28">
        <f t="shared" si="1"/>
        <v>4036</v>
      </c>
      <c r="F147" s="8">
        <v>0</v>
      </c>
      <c r="G147" s="8">
        <v>0</v>
      </c>
      <c r="H147" s="8">
        <v>4036</v>
      </c>
      <c r="I147" s="8">
        <v>0</v>
      </c>
    </row>
    <row r="148" spans="1:10" ht="17.25" customHeight="1">
      <c r="A148" s="47"/>
      <c r="B148" s="68"/>
      <c r="C148" s="69"/>
      <c r="D148" s="69"/>
      <c r="E148" s="70"/>
      <c r="F148" s="9"/>
      <c r="G148" s="9"/>
      <c r="H148" s="9"/>
      <c r="I148" s="9"/>
      <c r="J148" s="10"/>
    </row>
    <row r="149" spans="1:9" ht="17.25" customHeight="1">
      <c r="A149" s="25">
        <v>1</v>
      </c>
      <c r="B149" s="24">
        <v>2</v>
      </c>
      <c r="C149" s="24">
        <v>3</v>
      </c>
      <c r="D149" s="24">
        <v>4</v>
      </c>
      <c r="E149" s="24">
        <v>5</v>
      </c>
      <c r="F149" s="25">
        <v>6</v>
      </c>
      <c r="G149" s="25">
        <v>7</v>
      </c>
      <c r="H149" s="25">
        <v>8</v>
      </c>
      <c r="I149" s="25">
        <v>9</v>
      </c>
    </row>
    <row r="150" spans="1:9" ht="17.25" customHeight="1">
      <c r="A150" s="49" t="s">
        <v>21</v>
      </c>
      <c r="B150" s="34" t="s">
        <v>164</v>
      </c>
      <c r="C150" s="30" t="s">
        <v>173</v>
      </c>
      <c r="D150" s="24" t="s">
        <v>58</v>
      </c>
      <c r="E150" s="28">
        <f>F150+H150+I150+G150</f>
        <v>2000</v>
      </c>
      <c r="F150" s="8">
        <v>0</v>
      </c>
      <c r="G150" s="8">
        <v>0</v>
      </c>
      <c r="H150" s="8">
        <v>2000</v>
      </c>
      <c r="I150" s="8">
        <v>0</v>
      </c>
    </row>
    <row r="151" spans="1:9" ht="17.25" customHeight="1">
      <c r="A151" s="50"/>
      <c r="B151" s="35"/>
      <c r="C151" s="30" t="s">
        <v>174</v>
      </c>
      <c r="D151" s="24"/>
      <c r="E151" s="28">
        <f t="shared" si="1"/>
        <v>1986</v>
      </c>
      <c r="F151" s="8">
        <v>0</v>
      </c>
      <c r="G151" s="8">
        <v>0</v>
      </c>
      <c r="H151" s="8">
        <v>1986</v>
      </c>
      <c r="I151" s="8">
        <v>0</v>
      </c>
    </row>
    <row r="152" spans="1:9" ht="14.25" customHeight="1">
      <c r="A152" s="53" t="s">
        <v>28</v>
      </c>
      <c r="B152" s="27" t="s">
        <v>121</v>
      </c>
      <c r="C152" s="30" t="s">
        <v>173</v>
      </c>
      <c r="D152" s="24" t="s">
        <v>58</v>
      </c>
      <c r="E152" s="28">
        <f>F152+H152+I152+G152</f>
        <v>3900</v>
      </c>
      <c r="F152" s="8">
        <v>0</v>
      </c>
      <c r="G152" s="8">
        <v>0</v>
      </c>
      <c r="H152" s="8">
        <v>3900</v>
      </c>
      <c r="I152" s="8">
        <v>0</v>
      </c>
    </row>
    <row r="153" spans="1:9" ht="14.25" customHeight="1">
      <c r="A153" s="53"/>
      <c r="B153" s="27"/>
      <c r="C153" s="30" t="s">
        <v>174</v>
      </c>
      <c r="D153" s="24"/>
      <c r="E153" s="28">
        <f t="shared" si="1"/>
        <v>3900</v>
      </c>
      <c r="F153" s="8">
        <v>0</v>
      </c>
      <c r="G153" s="8">
        <v>0</v>
      </c>
      <c r="H153" s="8">
        <v>3900</v>
      </c>
      <c r="I153" s="8">
        <v>0</v>
      </c>
    </row>
    <row r="154" spans="1:9" ht="18" customHeight="1">
      <c r="A154" s="49" t="s">
        <v>28</v>
      </c>
      <c r="B154" s="34" t="s">
        <v>122</v>
      </c>
      <c r="C154" s="30" t="s">
        <v>173</v>
      </c>
      <c r="D154" s="24" t="s">
        <v>58</v>
      </c>
      <c r="E154" s="28">
        <f>F154+H154+I154+G154</f>
        <v>13480</v>
      </c>
      <c r="F154" s="8">
        <v>0</v>
      </c>
      <c r="G154" s="8">
        <v>0</v>
      </c>
      <c r="H154" s="8">
        <v>13480</v>
      </c>
      <c r="I154" s="8">
        <v>0</v>
      </c>
    </row>
    <row r="155" spans="1:9" ht="18" customHeight="1">
      <c r="A155" s="50"/>
      <c r="B155" s="35"/>
      <c r="C155" s="30" t="s">
        <v>174</v>
      </c>
      <c r="D155" s="24"/>
      <c r="E155" s="28">
        <f t="shared" si="1"/>
        <v>13440</v>
      </c>
      <c r="F155" s="8">
        <v>0</v>
      </c>
      <c r="G155" s="8">
        <v>0</v>
      </c>
      <c r="H155" s="8">
        <v>13440</v>
      </c>
      <c r="I155" s="8">
        <v>0</v>
      </c>
    </row>
    <row r="156" spans="1:9" ht="15" customHeight="1">
      <c r="A156" s="14" t="s">
        <v>28</v>
      </c>
      <c r="B156" s="27" t="s">
        <v>96</v>
      </c>
      <c r="C156" s="24" t="s">
        <v>173</v>
      </c>
      <c r="D156" s="24" t="s">
        <v>58</v>
      </c>
      <c r="E156" s="28">
        <f t="shared" si="1"/>
        <v>26000</v>
      </c>
      <c r="F156" s="8">
        <v>0</v>
      </c>
      <c r="G156" s="8">
        <v>0</v>
      </c>
      <c r="H156" s="8">
        <v>26000</v>
      </c>
      <c r="I156" s="8">
        <v>0</v>
      </c>
    </row>
    <row r="157" spans="1:9" ht="15" customHeight="1">
      <c r="A157" s="50"/>
      <c r="B157" s="35"/>
      <c r="C157" s="30" t="s">
        <v>174</v>
      </c>
      <c r="D157" s="24"/>
      <c r="E157" s="28">
        <f t="shared" si="1"/>
        <v>25998</v>
      </c>
      <c r="F157" s="8">
        <v>0</v>
      </c>
      <c r="G157" s="8">
        <v>0</v>
      </c>
      <c r="H157" s="8">
        <v>25998</v>
      </c>
      <c r="I157" s="8">
        <v>0</v>
      </c>
    </row>
    <row r="158" spans="1:9" ht="18" customHeight="1">
      <c r="A158" s="14" t="s">
        <v>28</v>
      </c>
      <c r="B158" s="27" t="s">
        <v>123</v>
      </c>
      <c r="C158" s="36" t="s">
        <v>173</v>
      </c>
      <c r="D158" s="24" t="s">
        <v>58</v>
      </c>
      <c r="E158" s="28">
        <f t="shared" si="1"/>
        <v>3300</v>
      </c>
      <c r="F158" s="8">
        <v>0</v>
      </c>
      <c r="G158" s="8">
        <v>0</v>
      </c>
      <c r="H158" s="8">
        <v>3300</v>
      </c>
      <c r="I158" s="8">
        <v>0</v>
      </c>
    </row>
    <row r="159" spans="1:9" ht="18" customHeight="1">
      <c r="A159" s="53"/>
      <c r="B159" s="27"/>
      <c r="C159" s="55" t="s">
        <v>174</v>
      </c>
      <c r="D159" s="24"/>
      <c r="E159" s="28">
        <f t="shared" si="1"/>
        <v>3060</v>
      </c>
      <c r="F159" s="8">
        <v>0</v>
      </c>
      <c r="G159" s="8">
        <v>0</v>
      </c>
      <c r="H159" s="8">
        <v>3060</v>
      </c>
      <c r="I159" s="8">
        <v>0</v>
      </c>
    </row>
    <row r="160" spans="1:9" ht="13.5" customHeight="1">
      <c r="A160" s="49" t="s">
        <v>28</v>
      </c>
      <c r="B160" s="34" t="s">
        <v>124</v>
      </c>
      <c r="C160" s="30" t="s">
        <v>173</v>
      </c>
      <c r="D160" s="24" t="s">
        <v>58</v>
      </c>
      <c r="E160" s="28">
        <f>F160+H160+I160+G160</f>
        <v>9800</v>
      </c>
      <c r="F160" s="8">
        <v>0</v>
      </c>
      <c r="G160" s="8">
        <v>0</v>
      </c>
      <c r="H160" s="8">
        <v>9800</v>
      </c>
      <c r="I160" s="8">
        <v>0</v>
      </c>
    </row>
    <row r="161" spans="1:9" ht="13.5" customHeight="1">
      <c r="A161" s="50"/>
      <c r="B161" s="35"/>
      <c r="C161" s="30" t="s">
        <v>174</v>
      </c>
      <c r="D161" s="24" t="s">
        <v>58</v>
      </c>
      <c r="E161" s="28">
        <f t="shared" si="1"/>
        <v>9780</v>
      </c>
      <c r="F161" s="8">
        <v>0</v>
      </c>
      <c r="G161" s="8">
        <v>0</v>
      </c>
      <c r="H161" s="8">
        <v>9780</v>
      </c>
      <c r="I161" s="8">
        <v>0</v>
      </c>
    </row>
    <row r="162" spans="1:9" ht="15" customHeight="1">
      <c r="A162" s="14" t="s">
        <v>28</v>
      </c>
      <c r="B162" s="27" t="s">
        <v>97</v>
      </c>
      <c r="C162" s="24" t="s">
        <v>173</v>
      </c>
      <c r="D162" s="24" t="s">
        <v>58</v>
      </c>
      <c r="E162" s="28">
        <f t="shared" si="1"/>
        <v>1780</v>
      </c>
      <c r="F162" s="8">
        <v>0</v>
      </c>
      <c r="G162" s="8">
        <v>0</v>
      </c>
      <c r="H162" s="8">
        <v>1780</v>
      </c>
      <c r="I162" s="8">
        <v>0</v>
      </c>
    </row>
    <row r="163" spans="1:9" ht="15" customHeight="1">
      <c r="A163" s="53"/>
      <c r="B163" s="27"/>
      <c r="C163" s="30" t="s">
        <v>174</v>
      </c>
      <c r="D163" s="24"/>
      <c r="E163" s="28">
        <f t="shared" si="1"/>
        <v>1560</v>
      </c>
      <c r="F163" s="8">
        <v>0</v>
      </c>
      <c r="G163" s="8">
        <v>0</v>
      </c>
      <c r="H163" s="8">
        <v>1560</v>
      </c>
      <c r="I163" s="8">
        <v>0</v>
      </c>
    </row>
    <row r="164" spans="1:9" ht="12" customHeight="1">
      <c r="A164" s="49" t="s">
        <v>28</v>
      </c>
      <c r="B164" s="34" t="s">
        <v>125</v>
      </c>
      <c r="C164" s="30" t="s">
        <v>173</v>
      </c>
      <c r="D164" s="24" t="s">
        <v>58</v>
      </c>
      <c r="E164" s="28">
        <f>F164+H164+I164+G164</f>
        <v>3320</v>
      </c>
      <c r="F164" s="8">
        <v>0</v>
      </c>
      <c r="G164" s="8">
        <v>0</v>
      </c>
      <c r="H164" s="8">
        <v>3320</v>
      </c>
      <c r="I164" s="8">
        <v>0</v>
      </c>
    </row>
    <row r="165" spans="1:9" ht="12" customHeight="1">
      <c r="A165" s="50"/>
      <c r="B165" s="35"/>
      <c r="C165" s="30" t="s">
        <v>174</v>
      </c>
      <c r="D165" s="24" t="s">
        <v>58</v>
      </c>
      <c r="E165" s="28">
        <f t="shared" si="1"/>
        <v>3300</v>
      </c>
      <c r="F165" s="8">
        <v>0</v>
      </c>
      <c r="G165" s="8">
        <v>0</v>
      </c>
      <c r="H165" s="8">
        <v>3300</v>
      </c>
      <c r="I165" s="8">
        <v>0</v>
      </c>
    </row>
    <row r="166" spans="1:9" ht="18" customHeight="1">
      <c r="A166" s="14" t="s">
        <v>28</v>
      </c>
      <c r="B166" s="27" t="s">
        <v>98</v>
      </c>
      <c r="C166" s="24" t="s">
        <v>173</v>
      </c>
      <c r="D166" s="24" t="s">
        <v>58</v>
      </c>
      <c r="E166" s="28">
        <f t="shared" si="1"/>
        <v>1800</v>
      </c>
      <c r="F166" s="8">
        <v>0</v>
      </c>
      <c r="G166" s="8">
        <v>0</v>
      </c>
      <c r="H166" s="8">
        <v>1800</v>
      </c>
      <c r="I166" s="8">
        <v>0</v>
      </c>
    </row>
    <row r="167" spans="1:9" ht="18" customHeight="1">
      <c r="A167" s="53"/>
      <c r="B167" s="27"/>
      <c r="C167" s="30" t="s">
        <v>174</v>
      </c>
      <c r="D167" s="24"/>
      <c r="E167" s="28">
        <f t="shared" si="1"/>
        <v>1660</v>
      </c>
      <c r="F167" s="8">
        <v>0</v>
      </c>
      <c r="G167" s="8">
        <v>0</v>
      </c>
      <c r="H167" s="8">
        <v>1660</v>
      </c>
      <c r="I167" s="8">
        <v>0</v>
      </c>
    </row>
    <row r="168" spans="1:9" ht="12.75" customHeight="1">
      <c r="A168" s="49" t="s">
        <v>28</v>
      </c>
      <c r="B168" s="34" t="s">
        <v>99</v>
      </c>
      <c r="C168" s="30" t="s">
        <v>173</v>
      </c>
      <c r="D168" s="24" t="s">
        <v>58</v>
      </c>
      <c r="E168" s="28">
        <f>F168+H168+I168+G168</f>
        <v>7200</v>
      </c>
      <c r="F168" s="8">
        <v>0</v>
      </c>
      <c r="G168" s="8">
        <v>0</v>
      </c>
      <c r="H168" s="8">
        <v>7200</v>
      </c>
      <c r="I168" s="8">
        <v>0</v>
      </c>
    </row>
    <row r="169" spans="1:9" ht="12.75" customHeight="1">
      <c r="A169" s="50"/>
      <c r="B169" s="35"/>
      <c r="C169" s="30" t="s">
        <v>174</v>
      </c>
      <c r="D169" s="24"/>
      <c r="E169" s="28">
        <f t="shared" si="1"/>
        <v>7140</v>
      </c>
      <c r="F169" s="8">
        <v>0</v>
      </c>
      <c r="G169" s="8">
        <v>0</v>
      </c>
      <c r="H169" s="8">
        <v>7140</v>
      </c>
      <c r="I169" s="8">
        <v>0</v>
      </c>
    </row>
    <row r="170" spans="1:9" ht="12.75" customHeight="1">
      <c r="A170" s="53" t="s">
        <v>28</v>
      </c>
      <c r="B170" s="27" t="s">
        <v>3</v>
      </c>
      <c r="C170" s="30" t="s">
        <v>197</v>
      </c>
      <c r="D170" s="24" t="s">
        <v>58</v>
      </c>
      <c r="E170" s="28">
        <f t="shared" si="1"/>
        <v>8000</v>
      </c>
      <c r="F170" s="8">
        <v>0</v>
      </c>
      <c r="G170" s="8">
        <v>0</v>
      </c>
      <c r="H170" s="8">
        <v>8000</v>
      </c>
      <c r="I170" s="8">
        <v>0</v>
      </c>
    </row>
    <row r="171" spans="1:9" ht="12.75" customHeight="1">
      <c r="A171" s="53"/>
      <c r="B171" s="27"/>
      <c r="C171" s="30" t="s">
        <v>174</v>
      </c>
      <c r="D171" s="24"/>
      <c r="E171" s="28">
        <f t="shared" si="1"/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" customHeight="1">
      <c r="A172" s="49" t="s">
        <v>35</v>
      </c>
      <c r="B172" s="34" t="s">
        <v>100</v>
      </c>
      <c r="C172" s="30" t="s">
        <v>173</v>
      </c>
      <c r="D172" s="24" t="s">
        <v>58</v>
      </c>
      <c r="E172" s="28">
        <f aca="true" t="shared" si="3" ref="E172:E189">F172+H172+I172+G172</f>
        <v>6000</v>
      </c>
      <c r="F172" s="8">
        <v>0</v>
      </c>
      <c r="G172" s="8">
        <v>0</v>
      </c>
      <c r="H172" s="8">
        <v>6000</v>
      </c>
      <c r="I172" s="8">
        <v>0</v>
      </c>
    </row>
    <row r="173" spans="1:9" ht="12" customHeight="1">
      <c r="A173" s="50"/>
      <c r="B173" s="35"/>
      <c r="C173" s="30" t="s">
        <v>174</v>
      </c>
      <c r="D173" s="24"/>
      <c r="E173" s="28">
        <f t="shared" si="3"/>
        <v>5959</v>
      </c>
      <c r="F173" s="8">
        <v>0</v>
      </c>
      <c r="G173" s="8">
        <v>0</v>
      </c>
      <c r="H173" s="8">
        <v>5959</v>
      </c>
      <c r="I173" s="8">
        <v>0</v>
      </c>
    </row>
    <row r="174" spans="1:9" ht="12" customHeight="1">
      <c r="A174" s="14" t="s">
        <v>35</v>
      </c>
      <c r="B174" s="27" t="s">
        <v>132</v>
      </c>
      <c r="C174" s="24" t="s">
        <v>173</v>
      </c>
      <c r="D174" s="24" t="s">
        <v>58</v>
      </c>
      <c r="E174" s="28">
        <f t="shared" si="3"/>
        <v>12000</v>
      </c>
      <c r="F174" s="8">
        <v>0</v>
      </c>
      <c r="G174" s="8">
        <v>0</v>
      </c>
      <c r="H174" s="8">
        <v>12000</v>
      </c>
      <c r="I174" s="8">
        <v>0</v>
      </c>
    </row>
    <row r="175" spans="1:9" ht="12" customHeight="1">
      <c r="A175" s="53"/>
      <c r="B175" s="27"/>
      <c r="C175" s="30" t="s">
        <v>174</v>
      </c>
      <c r="D175" s="24"/>
      <c r="E175" s="28">
        <f t="shared" si="3"/>
        <v>0</v>
      </c>
      <c r="F175" s="8">
        <v>0</v>
      </c>
      <c r="G175" s="8">
        <v>0</v>
      </c>
      <c r="H175" s="8">
        <v>0</v>
      </c>
      <c r="I175" s="8">
        <v>0</v>
      </c>
    </row>
    <row r="176" spans="1:9" ht="12" customHeight="1">
      <c r="A176" s="49" t="s">
        <v>35</v>
      </c>
      <c r="B176" s="34" t="s">
        <v>2</v>
      </c>
      <c r="C176" s="30" t="s">
        <v>173</v>
      </c>
      <c r="D176" s="24" t="s">
        <v>58</v>
      </c>
      <c r="E176" s="28">
        <f t="shared" si="3"/>
        <v>2000</v>
      </c>
      <c r="F176" s="8">
        <v>0</v>
      </c>
      <c r="G176" s="8">
        <v>0</v>
      </c>
      <c r="H176" s="8">
        <v>2000</v>
      </c>
      <c r="I176" s="8">
        <v>0</v>
      </c>
    </row>
    <row r="177" spans="1:9" ht="12" customHeight="1">
      <c r="A177" s="50"/>
      <c r="B177" s="35"/>
      <c r="C177" s="30" t="s">
        <v>174</v>
      </c>
      <c r="D177" s="24"/>
      <c r="E177" s="28">
        <f t="shared" si="3"/>
        <v>1999</v>
      </c>
      <c r="F177" s="8">
        <v>0</v>
      </c>
      <c r="G177" s="8">
        <v>0</v>
      </c>
      <c r="H177" s="8">
        <v>1999</v>
      </c>
      <c r="I177" s="8">
        <v>0</v>
      </c>
    </row>
    <row r="178" spans="1:9" ht="21.75" customHeight="1">
      <c r="A178" s="14" t="s">
        <v>36</v>
      </c>
      <c r="B178" s="27" t="s">
        <v>101</v>
      </c>
      <c r="C178" s="24" t="s">
        <v>173</v>
      </c>
      <c r="D178" s="24" t="s">
        <v>58</v>
      </c>
      <c r="E178" s="28">
        <f t="shared" si="3"/>
        <v>32040</v>
      </c>
      <c r="F178" s="8">
        <v>32040</v>
      </c>
      <c r="G178" s="8">
        <v>0</v>
      </c>
      <c r="H178" s="8">
        <v>0</v>
      </c>
      <c r="I178" s="8">
        <v>0</v>
      </c>
    </row>
    <row r="179" spans="1:9" ht="18.75" customHeight="1">
      <c r="A179" s="53"/>
      <c r="B179" s="27"/>
      <c r="C179" s="30" t="s">
        <v>174</v>
      </c>
      <c r="D179" s="24"/>
      <c r="E179" s="28">
        <f t="shared" si="3"/>
        <v>32040</v>
      </c>
      <c r="F179" s="8">
        <v>32040</v>
      </c>
      <c r="G179" s="8">
        <v>0</v>
      </c>
      <c r="H179" s="8">
        <v>0</v>
      </c>
      <c r="I179" s="8">
        <v>0</v>
      </c>
    </row>
    <row r="180" spans="1:9" ht="12.75" customHeight="1">
      <c r="A180" s="49" t="s">
        <v>36</v>
      </c>
      <c r="B180" s="34" t="s">
        <v>102</v>
      </c>
      <c r="C180" s="30" t="s">
        <v>173</v>
      </c>
      <c r="D180" s="24" t="s">
        <v>58</v>
      </c>
      <c r="E180" s="28">
        <f t="shared" si="3"/>
        <v>132000</v>
      </c>
      <c r="F180" s="8">
        <v>0</v>
      </c>
      <c r="G180" s="8">
        <v>0</v>
      </c>
      <c r="H180" s="8">
        <v>132000</v>
      </c>
      <c r="I180" s="8">
        <v>0</v>
      </c>
    </row>
    <row r="181" spans="1:10" ht="12.75" customHeight="1">
      <c r="A181" s="50"/>
      <c r="B181" s="35"/>
      <c r="C181" s="30" t="s">
        <v>174</v>
      </c>
      <c r="D181" s="24"/>
      <c r="E181" s="28">
        <f t="shared" si="3"/>
        <v>0</v>
      </c>
      <c r="F181" s="8">
        <v>0</v>
      </c>
      <c r="G181" s="8">
        <v>0</v>
      </c>
      <c r="H181" s="8">
        <v>0</v>
      </c>
      <c r="I181" s="8">
        <v>0</v>
      </c>
      <c r="J181" s="26"/>
    </row>
    <row r="182" spans="1:9" ht="20.25" customHeight="1">
      <c r="A182" s="14" t="s">
        <v>36</v>
      </c>
      <c r="B182" s="27" t="s">
        <v>103</v>
      </c>
      <c r="C182" s="24" t="s">
        <v>173</v>
      </c>
      <c r="D182" s="24" t="s">
        <v>58</v>
      </c>
      <c r="E182" s="28">
        <f t="shared" si="3"/>
        <v>3000</v>
      </c>
      <c r="F182" s="8">
        <v>0</v>
      </c>
      <c r="G182" s="8">
        <v>0</v>
      </c>
      <c r="H182" s="8">
        <v>3000</v>
      </c>
      <c r="I182" s="8">
        <v>0</v>
      </c>
    </row>
    <row r="183" spans="1:9" ht="20.25" customHeight="1">
      <c r="A183" s="53"/>
      <c r="B183" s="27"/>
      <c r="C183" s="30" t="s">
        <v>174</v>
      </c>
      <c r="D183" s="24"/>
      <c r="E183" s="28">
        <f t="shared" si="3"/>
        <v>1368</v>
      </c>
      <c r="F183" s="8">
        <v>0</v>
      </c>
      <c r="G183" s="8">
        <v>0</v>
      </c>
      <c r="H183" s="8">
        <v>1368</v>
      </c>
      <c r="I183" s="8">
        <v>0</v>
      </c>
    </row>
    <row r="184" spans="1:9" ht="12.75" customHeight="1">
      <c r="A184" s="49" t="s">
        <v>30</v>
      </c>
      <c r="B184" s="34" t="s">
        <v>104</v>
      </c>
      <c r="C184" s="30" t="s">
        <v>173</v>
      </c>
      <c r="D184" s="24" t="s">
        <v>58</v>
      </c>
      <c r="E184" s="28">
        <f t="shared" si="3"/>
        <v>3700</v>
      </c>
      <c r="F184" s="8">
        <v>0</v>
      </c>
      <c r="G184" s="8">
        <v>0</v>
      </c>
      <c r="H184" s="8">
        <v>3700</v>
      </c>
      <c r="I184" s="8">
        <v>0</v>
      </c>
    </row>
    <row r="185" spans="1:9" ht="12.75" customHeight="1">
      <c r="A185" s="53"/>
      <c r="B185" s="27"/>
      <c r="C185" s="30" t="s">
        <v>174</v>
      </c>
      <c r="D185" s="24"/>
      <c r="E185" s="28">
        <f t="shared" si="3"/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4.25" customHeight="1">
      <c r="A186" s="49" t="s">
        <v>30</v>
      </c>
      <c r="B186" s="34" t="s">
        <v>142</v>
      </c>
      <c r="C186" s="30" t="s">
        <v>173</v>
      </c>
      <c r="D186" s="24" t="s">
        <v>58</v>
      </c>
      <c r="E186" s="28">
        <f t="shared" si="3"/>
        <v>1579</v>
      </c>
      <c r="F186" s="8">
        <v>0</v>
      </c>
      <c r="G186" s="8">
        <v>0</v>
      </c>
      <c r="H186" s="8">
        <v>1579</v>
      </c>
      <c r="I186" s="8">
        <v>0</v>
      </c>
    </row>
    <row r="187" spans="1:9" ht="14.25" customHeight="1">
      <c r="A187" s="53"/>
      <c r="B187" s="27"/>
      <c r="C187" s="30" t="s">
        <v>174</v>
      </c>
      <c r="D187" s="24"/>
      <c r="E187" s="28">
        <f t="shared" si="3"/>
        <v>1554</v>
      </c>
      <c r="F187" s="8">
        <v>0</v>
      </c>
      <c r="G187" s="8">
        <v>0</v>
      </c>
      <c r="H187" s="8">
        <v>1554</v>
      </c>
      <c r="I187" s="8">
        <v>0</v>
      </c>
    </row>
    <row r="188" spans="1:9" ht="13.5" customHeight="1">
      <c r="A188" s="49" t="s">
        <v>30</v>
      </c>
      <c r="B188" s="34" t="s">
        <v>143</v>
      </c>
      <c r="C188" s="30" t="s">
        <v>173</v>
      </c>
      <c r="D188" s="24" t="s">
        <v>58</v>
      </c>
      <c r="E188" s="28">
        <f t="shared" si="3"/>
        <v>1399</v>
      </c>
      <c r="F188" s="8">
        <v>0</v>
      </c>
      <c r="G188" s="8">
        <v>0</v>
      </c>
      <c r="H188" s="8">
        <v>1399</v>
      </c>
      <c r="I188" s="8">
        <v>0</v>
      </c>
    </row>
    <row r="189" spans="1:9" ht="13.5" customHeight="1">
      <c r="A189" s="53"/>
      <c r="B189" s="27"/>
      <c r="C189" s="30" t="s">
        <v>174</v>
      </c>
      <c r="D189" s="24"/>
      <c r="E189" s="28">
        <f t="shared" si="3"/>
        <v>1398</v>
      </c>
      <c r="F189" s="8">
        <v>0</v>
      </c>
      <c r="G189" s="8">
        <v>0</v>
      </c>
      <c r="H189" s="8">
        <v>1398</v>
      </c>
      <c r="I189" s="8">
        <v>0</v>
      </c>
    </row>
    <row r="190" spans="1:9" ht="12.75" customHeight="1">
      <c r="A190" s="49" t="s">
        <v>30</v>
      </c>
      <c r="B190" s="57" t="s">
        <v>169</v>
      </c>
      <c r="C190" s="30" t="s">
        <v>173</v>
      </c>
      <c r="D190" s="24" t="s">
        <v>58</v>
      </c>
      <c r="E190" s="28">
        <f aca="true" t="shared" si="4" ref="E190:E207">F190+H190+I190+G190</f>
        <v>1799</v>
      </c>
      <c r="F190" s="8">
        <v>0</v>
      </c>
      <c r="G190" s="8">
        <v>0</v>
      </c>
      <c r="H190" s="8">
        <v>1799</v>
      </c>
      <c r="I190" s="8">
        <v>0</v>
      </c>
    </row>
    <row r="191" spans="1:9" ht="12.75" customHeight="1">
      <c r="A191" s="53"/>
      <c r="B191" s="58"/>
      <c r="C191" s="30" t="s">
        <v>174</v>
      </c>
      <c r="D191" s="24"/>
      <c r="E191" s="28">
        <f t="shared" si="4"/>
        <v>1798</v>
      </c>
      <c r="F191" s="8">
        <v>0</v>
      </c>
      <c r="G191" s="8">
        <v>0</v>
      </c>
      <c r="H191" s="8">
        <v>1798</v>
      </c>
      <c r="I191" s="8">
        <v>0</v>
      </c>
    </row>
    <row r="192" spans="1:9" ht="13.5" customHeight="1">
      <c r="A192" s="49" t="s">
        <v>30</v>
      </c>
      <c r="B192" s="34" t="s">
        <v>144</v>
      </c>
      <c r="C192" s="30" t="s">
        <v>173</v>
      </c>
      <c r="D192" s="24" t="s">
        <v>58</v>
      </c>
      <c r="E192" s="28">
        <f t="shared" si="4"/>
        <v>1923</v>
      </c>
      <c r="F192" s="8">
        <v>0</v>
      </c>
      <c r="G192" s="8">
        <v>0</v>
      </c>
      <c r="H192" s="8">
        <v>1923</v>
      </c>
      <c r="I192" s="8">
        <v>0</v>
      </c>
    </row>
    <row r="193" spans="1:9" ht="13.5" customHeight="1">
      <c r="A193" s="50"/>
      <c r="B193" s="35"/>
      <c r="C193" s="30" t="s">
        <v>174</v>
      </c>
      <c r="D193" s="24"/>
      <c r="E193" s="28">
        <f t="shared" si="4"/>
        <v>1926</v>
      </c>
      <c r="F193" s="8">
        <v>0</v>
      </c>
      <c r="G193" s="8">
        <v>0</v>
      </c>
      <c r="H193" s="8">
        <v>1926</v>
      </c>
      <c r="I193" s="8">
        <v>0</v>
      </c>
    </row>
    <row r="194" spans="1:9" ht="13.5" customHeight="1">
      <c r="A194" s="14" t="s">
        <v>30</v>
      </c>
      <c r="B194" s="27" t="s">
        <v>145</v>
      </c>
      <c r="C194" s="24" t="s">
        <v>173</v>
      </c>
      <c r="D194" s="24" t="s">
        <v>58</v>
      </c>
      <c r="E194" s="28">
        <f t="shared" si="4"/>
        <v>2910</v>
      </c>
      <c r="F194" s="8">
        <v>0</v>
      </c>
      <c r="G194" s="8">
        <v>0</v>
      </c>
      <c r="H194" s="8">
        <v>2910</v>
      </c>
      <c r="I194" s="8">
        <v>0</v>
      </c>
    </row>
    <row r="195" spans="1:9" ht="13.5" customHeight="1">
      <c r="A195" s="53"/>
      <c r="B195" s="27"/>
      <c r="C195" s="30" t="s">
        <v>174</v>
      </c>
      <c r="D195" s="24"/>
      <c r="E195" s="28">
        <f t="shared" si="4"/>
        <v>2910</v>
      </c>
      <c r="F195" s="8">
        <v>0</v>
      </c>
      <c r="G195" s="8">
        <v>0</v>
      </c>
      <c r="H195" s="8">
        <v>2910</v>
      </c>
      <c r="I195" s="8">
        <v>0</v>
      </c>
    </row>
    <row r="196" spans="1:9" ht="13.5" customHeight="1">
      <c r="A196" s="49" t="s">
        <v>30</v>
      </c>
      <c r="B196" s="34" t="s">
        <v>165</v>
      </c>
      <c r="C196" s="30" t="s">
        <v>173</v>
      </c>
      <c r="D196" s="24" t="s">
        <v>58</v>
      </c>
      <c r="E196" s="28">
        <f>F196+H196+I196+G196</f>
        <v>6850</v>
      </c>
      <c r="F196" s="8">
        <v>0</v>
      </c>
      <c r="G196" s="8">
        <v>0</v>
      </c>
      <c r="H196" s="8">
        <v>6850</v>
      </c>
      <c r="I196" s="8">
        <v>0</v>
      </c>
    </row>
    <row r="197" spans="1:9" ht="13.5" customHeight="1">
      <c r="A197" s="50"/>
      <c r="B197" s="35"/>
      <c r="C197" s="30" t="s">
        <v>174</v>
      </c>
      <c r="D197" s="24"/>
      <c r="E197" s="28">
        <f t="shared" si="4"/>
        <v>6816</v>
      </c>
      <c r="F197" s="8">
        <v>0</v>
      </c>
      <c r="G197" s="8">
        <v>0</v>
      </c>
      <c r="H197" s="8">
        <v>6816</v>
      </c>
      <c r="I197" s="8">
        <v>0</v>
      </c>
    </row>
    <row r="198" spans="1:9" ht="13.5" customHeight="1">
      <c r="A198" s="53" t="s">
        <v>30</v>
      </c>
      <c r="B198" s="27" t="s">
        <v>6</v>
      </c>
      <c r="C198" s="30" t="s">
        <v>173</v>
      </c>
      <c r="D198" s="24" t="s">
        <v>58</v>
      </c>
      <c r="E198" s="28">
        <f>F198+H198+I198+G198</f>
        <v>2800</v>
      </c>
      <c r="F198" s="8">
        <v>0</v>
      </c>
      <c r="G198" s="8">
        <v>0</v>
      </c>
      <c r="H198" s="8">
        <v>2800</v>
      </c>
      <c r="I198" s="8">
        <v>0</v>
      </c>
    </row>
    <row r="199" spans="1:9" ht="13.5" customHeight="1">
      <c r="A199" s="50"/>
      <c r="B199" s="27"/>
      <c r="C199" s="30" t="s">
        <v>174</v>
      </c>
      <c r="D199" s="24"/>
      <c r="E199" s="28">
        <f t="shared" si="4"/>
        <v>2762</v>
      </c>
      <c r="F199" s="8">
        <v>0</v>
      </c>
      <c r="G199" s="8">
        <v>0</v>
      </c>
      <c r="H199" s="8">
        <v>2762</v>
      </c>
      <c r="I199" s="8">
        <v>0</v>
      </c>
    </row>
    <row r="200" spans="1:9" ht="14.25" customHeight="1">
      <c r="A200" s="53" t="s">
        <v>92</v>
      </c>
      <c r="B200" s="34" t="s">
        <v>105</v>
      </c>
      <c r="C200" s="30" t="s">
        <v>173</v>
      </c>
      <c r="D200" s="24" t="s">
        <v>58</v>
      </c>
      <c r="E200" s="28">
        <f t="shared" si="4"/>
        <v>1600</v>
      </c>
      <c r="F200" s="8">
        <v>0</v>
      </c>
      <c r="G200" s="8">
        <v>0</v>
      </c>
      <c r="H200" s="8">
        <v>1600</v>
      </c>
      <c r="I200" s="8">
        <v>0</v>
      </c>
    </row>
    <row r="201" spans="1:9" ht="14.25" customHeight="1">
      <c r="A201" s="53"/>
      <c r="B201" s="27"/>
      <c r="C201" s="30" t="s">
        <v>174</v>
      </c>
      <c r="D201" s="24"/>
      <c r="E201" s="28">
        <f t="shared" si="4"/>
        <v>1600</v>
      </c>
      <c r="F201" s="8">
        <v>0</v>
      </c>
      <c r="G201" s="8">
        <v>0</v>
      </c>
      <c r="H201" s="8">
        <v>1600</v>
      </c>
      <c r="I201" s="8">
        <v>0</v>
      </c>
    </row>
    <row r="202" spans="1:9" ht="12" customHeight="1">
      <c r="A202" s="49" t="s">
        <v>92</v>
      </c>
      <c r="B202" s="34" t="s">
        <v>162</v>
      </c>
      <c r="C202" s="30" t="s">
        <v>173</v>
      </c>
      <c r="D202" s="24" t="s">
        <v>58</v>
      </c>
      <c r="E202" s="28">
        <f>F202+H202+I202+G202</f>
        <v>4200</v>
      </c>
      <c r="F202" s="8">
        <v>0</v>
      </c>
      <c r="G202" s="8">
        <v>0</v>
      </c>
      <c r="H202" s="8">
        <v>4200</v>
      </c>
      <c r="I202" s="8">
        <v>0</v>
      </c>
    </row>
    <row r="203" spans="1:9" ht="12" customHeight="1">
      <c r="A203" s="50"/>
      <c r="B203" s="35"/>
      <c r="C203" s="30" t="s">
        <v>174</v>
      </c>
      <c r="D203" s="24"/>
      <c r="E203" s="28">
        <f t="shared" si="4"/>
        <v>4196</v>
      </c>
      <c r="F203" s="8">
        <v>0</v>
      </c>
      <c r="G203" s="8">
        <v>0</v>
      </c>
      <c r="H203" s="8">
        <v>4196</v>
      </c>
      <c r="I203" s="8">
        <v>0</v>
      </c>
    </row>
    <row r="204" spans="1:9" ht="12" customHeight="1">
      <c r="A204" s="14" t="s">
        <v>39</v>
      </c>
      <c r="B204" s="27" t="s">
        <v>106</v>
      </c>
      <c r="C204" s="24" t="s">
        <v>173</v>
      </c>
      <c r="D204" s="24" t="s">
        <v>58</v>
      </c>
      <c r="E204" s="28">
        <f t="shared" si="4"/>
        <v>2000</v>
      </c>
      <c r="F204" s="8">
        <v>0</v>
      </c>
      <c r="G204" s="8">
        <v>0</v>
      </c>
      <c r="H204" s="8">
        <v>2000</v>
      </c>
      <c r="I204" s="8">
        <v>0</v>
      </c>
    </row>
    <row r="205" spans="1:9" ht="12" customHeight="1">
      <c r="A205" s="53"/>
      <c r="B205" s="27"/>
      <c r="C205" s="30" t="s">
        <v>174</v>
      </c>
      <c r="D205" s="24"/>
      <c r="E205" s="28">
        <f t="shared" si="4"/>
        <v>1800</v>
      </c>
      <c r="F205" s="8">
        <v>0</v>
      </c>
      <c r="G205" s="8">
        <v>0</v>
      </c>
      <c r="H205" s="8">
        <v>1800</v>
      </c>
      <c r="I205" s="8">
        <v>0</v>
      </c>
    </row>
    <row r="206" spans="1:9" ht="12" customHeight="1">
      <c r="A206" s="49"/>
      <c r="B206" s="7" t="s">
        <v>40</v>
      </c>
      <c r="C206" s="60" t="s">
        <v>173</v>
      </c>
      <c r="D206" s="65"/>
      <c r="E206" s="5">
        <f t="shared" si="4"/>
        <v>373003</v>
      </c>
      <c r="F206" s="26">
        <f aca="true" t="shared" si="5" ref="F206:I207">F122+F124+F126+F128+F130+F132+F134+F136+F138+F140+F142+F144+F146+F150+F152+F154+F156+F158+F160+F162+F164+F166+F168+F170+F172+F174+F176+F178+F180+F182+F184+F186+F188+F190+F192+F194+F196+F198+F200+F202+F204</f>
        <v>32040</v>
      </c>
      <c r="G206" s="26">
        <f t="shared" si="5"/>
        <v>0</v>
      </c>
      <c r="H206" s="26">
        <f t="shared" si="5"/>
        <v>337583</v>
      </c>
      <c r="I206" s="26">
        <f t="shared" si="5"/>
        <v>3380</v>
      </c>
    </row>
    <row r="207" spans="1:10" ht="12" customHeight="1">
      <c r="A207" s="50"/>
      <c r="B207" s="39"/>
      <c r="C207" s="60" t="s">
        <v>174</v>
      </c>
      <c r="D207" s="65"/>
      <c r="E207" s="5">
        <f t="shared" si="4"/>
        <v>214499</v>
      </c>
      <c r="F207" s="26">
        <f t="shared" si="5"/>
        <v>32040</v>
      </c>
      <c r="G207" s="26">
        <f t="shared" si="5"/>
        <v>0</v>
      </c>
      <c r="H207" s="26">
        <f t="shared" si="5"/>
        <v>179079</v>
      </c>
      <c r="I207" s="26">
        <f t="shared" si="5"/>
        <v>3380</v>
      </c>
      <c r="J207" s="67"/>
    </row>
    <row r="208" spans="1:11" ht="12" customHeight="1">
      <c r="A208" s="47"/>
      <c r="B208" s="74"/>
      <c r="C208" s="75"/>
      <c r="D208" s="75"/>
      <c r="E208" s="76"/>
      <c r="F208" s="77"/>
      <c r="G208" s="77"/>
      <c r="H208" s="77"/>
      <c r="I208" s="77"/>
      <c r="J208" s="9"/>
      <c r="K208" s="10"/>
    </row>
    <row r="209" spans="1:11" ht="12" customHeight="1">
      <c r="A209" s="47"/>
      <c r="B209" s="74"/>
      <c r="C209" s="75"/>
      <c r="D209" s="75"/>
      <c r="E209" s="76"/>
      <c r="F209" s="77"/>
      <c r="G209" s="77"/>
      <c r="H209" s="77"/>
      <c r="I209" s="77"/>
      <c r="J209" s="9"/>
      <c r="K209" s="10"/>
    </row>
    <row r="210" spans="1:10" ht="12" customHeight="1">
      <c r="A210" s="51">
        <v>1</v>
      </c>
      <c r="B210" s="65">
        <v>2</v>
      </c>
      <c r="C210" s="60">
        <v>3</v>
      </c>
      <c r="D210" s="65">
        <v>4</v>
      </c>
      <c r="E210" s="65">
        <v>5</v>
      </c>
      <c r="F210" s="78">
        <v>6</v>
      </c>
      <c r="G210" s="78">
        <v>7</v>
      </c>
      <c r="H210" s="78">
        <v>8</v>
      </c>
      <c r="I210" s="78">
        <v>9</v>
      </c>
      <c r="J210" s="32"/>
    </row>
    <row r="211" spans="2:5" ht="12" customHeight="1">
      <c r="B211" s="1" t="s">
        <v>41</v>
      </c>
      <c r="C211" s="1"/>
      <c r="D211" s="24"/>
      <c r="E211" s="28"/>
    </row>
    <row r="212" spans="1:9" ht="12" customHeight="1">
      <c r="A212" s="53" t="s">
        <v>19</v>
      </c>
      <c r="B212" s="27" t="s">
        <v>198</v>
      </c>
      <c r="C212" s="60" t="s">
        <v>173</v>
      </c>
      <c r="D212" s="24" t="s">
        <v>58</v>
      </c>
      <c r="E212" s="28">
        <f>F212+H212+I212+G212</f>
        <v>50000</v>
      </c>
      <c r="F212" s="8">
        <v>0</v>
      </c>
      <c r="G212" s="8">
        <v>0</v>
      </c>
      <c r="H212" s="8">
        <v>50000</v>
      </c>
      <c r="I212" s="8">
        <v>0</v>
      </c>
    </row>
    <row r="213" spans="1:9" ht="12" customHeight="1">
      <c r="A213" s="53"/>
      <c r="B213" s="43"/>
      <c r="C213" s="60" t="s">
        <v>174</v>
      </c>
      <c r="D213" s="24"/>
      <c r="E213" s="28">
        <f>F213+H213+I213+G213</f>
        <v>0</v>
      </c>
      <c r="F213" s="8">
        <v>0</v>
      </c>
      <c r="G213" s="8">
        <v>0</v>
      </c>
      <c r="H213" s="8">
        <v>0</v>
      </c>
      <c r="I213" s="8">
        <v>0</v>
      </c>
    </row>
    <row r="214" spans="1:9" ht="12" customHeight="1">
      <c r="A214" s="49" t="s">
        <v>33</v>
      </c>
      <c r="B214" s="34" t="s">
        <v>107</v>
      </c>
      <c r="C214" s="30" t="s">
        <v>173</v>
      </c>
      <c r="D214" s="24" t="s">
        <v>58</v>
      </c>
      <c r="E214" s="28">
        <f>F214+H214+I214+G214</f>
        <v>10000</v>
      </c>
      <c r="F214" s="8">
        <v>0</v>
      </c>
      <c r="G214" s="8">
        <v>0</v>
      </c>
      <c r="H214" s="8">
        <v>10000</v>
      </c>
      <c r="I214" s="8">
        <v>0</v>
      </c>
    </row>
    <row r="215" spans="1:9" ht="12" customHeight="1">
      <c r="A215" s="50"/>
      <c r="B215" s="35"/>
      <c r="C215" s="30" t="s">
        <v>174</v>
      </c>
      <c r="D215" s="24"/>
      <c r="E215" s="28">
        <f>F215+H215+I215+G215</f>
        <v>7800</v>
      </c>
      <c r="F215" s="8">
        <v>0</v>
      </c>
      <c r="G215" s="8">
        <v>0</v>
      </c>
      <c r="H215" s="8">
        <v>7800</v>
      </c>
      <c r="I215" s="8">
        <v>0</v>
      </c>
    </row>
    <row r="216" spans="1:9" ht="12" customHeight="1">
      <c r="A216" s="53" t="s">
        <v>20</v>
      </c>
      <c r="B216" s="27" t="s">
        <v>137</v>
      </c>
      <c r="C216" s="30" t="s">
        <v>173</v>
      </c>
      <c r="D216" s="24" t="s">
        <v>58</v>
      </c>
      <c r="E216" s="28">
        <f aca="true" t="shared" si="6" ref="E216:E231">F216+H216+I216+G216</f>
        <v>27000</v>
      </c>
      <c r="F216" s="8">
        <v>0</v>
      </c>
      <c r="G216" s="8">
        <v>0</v>
      </c>
      <c r="H216" s="8">
        <v>27000</v>
      </c>
      <c r="I216" s="8">
        <v>0</v>
      </c>
    </row>
    <row r="217" spans="1:9" ht="12" customHeight="1">
      <c r="A217" s="53"/>
      <c r="B217" s="27"/>
      <c r="C217" s="30" t="s">
        <v>174</v>
      </c>
      <c r="D217" s="24"/>
      <c r="E217" s="28">
        <f t="shared" si="6"/>
        <v>26604</v>
      </c>
      <c r="F217" s="8">
        <v>0</v>
      </c>
      <c r="G217" s="8">
        <v>0</v>
      </c>
      <c r="H217" s="8">
        <v>26604</v>
      </c>
      <c r="I217" s="8">
        <v>0</v>
      </c>
    </row>
    <row r="218" spans="1:9" ht="15" customHeight="1">
      <c r="A218" s="49" t="s">
        <v>28</v>
      </c>
      <c r="B218" s="34" t="s">
        <v>110</v>
      </c>
      <c r="C218" s="30" t="s">
        <v>173</v>
      </c>
      <c r="D218" s="24" t="s">
        <v>58</v>
      </c>
      <c r="E218" s="28">
        <f t="shared" si="6"/>
        <v>29000</v>
      </c>
      <c r="F218" s="8">
        <v>0</v>
      </c>
      <c r="G218" s="8">
        <v>0</v>
      </c>
      <c r="H218" s="8">
        <v>29000</v>
      </c>
      <c r="I218" s="8">
        <v>0</v>
      </c>
    </row>
    <row r="219" spans="1:9" ht="15" customHeight="1">
      <c r="A219" s="50"/>
      <c r="B219" s="35"/>
      <c r="C219" s="30" t="s">
        <v>174</v>
      </c>
      <c r="D219" s="24"/>
      <c r="E219" s="28">
        <f t="shared" si="6"/>
        <v>28896</v>
      </c>
      <c r="F219" s="8">
        <v>0</v>
      </c>
      <c r="G219" s="8">
        <v>0</v>
      </c>
      <c r="H219" s="8">
        <v>28896</v>
      </c>
      <c r="I219" s="8">
        <v>0</v>
      </c>
    </row>
    <row r="220" spans="1:9" ht="17.25" customHeight="1">
      <c r="A220" s="49" t="s">
        <v>28</v>
      </c>
      <c r="B220" s="34" t="s">
        <v>5</v>
      </c>
      <c r="C220" s="30" t="s">
        <v>173</v>
      </c>
      <c r="D220" s="24" t="s">
        <v>58</v>
      </c>
      <c r="E220" s="28">
        <v>40000</v>
      </c>
      <c r="F220" s="8">
        <v>0</v>
      </c>
      <c r="G220" s="8">
        <v>0</v>
      </c>
      <c r="H220" s="8">
        <v>40000</v>
      </c>
      <c r="I220" s="8">
        <v>0</v>
      </c>
    </row>
    <row r="221" spans="1:9" ht="17.25" customHeight="1">
      <c r="A221" s="50"/>
      <c r="B221" s="35"/>
      <c r="C221" s="30" t="s">
        <v>174</v>
      </c>
      <c r="D221" s="24"/>
      <c r="E221" s="28">
        <f t="shared" si="6"/>
        <v>19080</v>
      </c>
      <c r="F221" s="8">
        <v>0</v>
      </c>
      <c r="G221" s="8">
        <v>0</v>
      </c>
      <c r="H221" s="8">
        <v>19080</v>
      </c>
      <c r="I221" s="8">
        <v>0</v>
      </c>
    </row>
    <row r="222" spans="1:9" ht="17.25" customHeight="1">
      <c r="A222" s="53" t="s">
        <v>28</v>
      </c>
      <c r="B222" s="27" t="s">
        <v>159</v>
      </c>
      <c r="C222" s="30" t="s">
        <v>173</v>
      </c>
      <c r="D222" s="24" t="s">
        <v>58</v>
      </c>
      <c r="E222" s="28">
        <f t="shared" si="6"/>
        <v>44000</v>
      </c>
      <c r="F222" s="8">
        <v>0</v>
      </c>
      <c r="G222" s="8">
        <v>0</v>
      </c>
      <c r="H222" s="8">
        <v>44000</v>
      </c>
      <c r="I222" s="8">
        <v>0</v>
      </c>
    </row>
    <row r="223" spans="1:9" ht="17.25" customHeight="1">
      <c r="A223" s="50"/>
      <c r="B223" s="27"/>
      <c r="C223" s="30" t="s">
        <v>174</v>
      </c>
      <c r="D223" s="24"/>
      <c r="E223" s="28">
        <f t="shared" si="6"/>
        <v>0</v>
      </c>
      <c r="F223" s="8">
        <v>0</v>
      </c>
      <c r="G223" s="8">
        <v>0</v>
      </c>
      <c r="H223" s="8">
        <v>0</v>
      </c>
      <c r="I223" s="8">
        <v>0</v>
      </c>
    </row>
    <row r="224" spans="1:9" ht="13.5" customHeight="1">
      <c r="A224" s="49" t="s">
        <v>35</v>
      </c>
      <c r="B224" s="34" t="s">
        <v>10</v>
      </c>
      <c r="C224" s="30" t="s">
        <v>173</v>
      </c>
      <c r="D224" s="24" t="s">
        <v>58</v>
      </c>
      <c r="E224" s="28">
        <f t="shared" si="6"/>
        <v>40000</v>
      </c>
      <c r="F224" s="8">
        <v>0</v>
      </c>
      <c r="G224" s="8">
        <v>0</v>
      </c>
      <c r="H224" s="8">
        <v>40000</v>
      </c>
      <c r="I224" s="8">
        <v>0</v>
      </c>
    </row>
    <row r="225" spans="1:9" ht="13.5" customHeight="1">
      <c r="A225" s="53"/>
      <c r="B225" s="35"/>
      <c r="C225" s="30" t="s">
        <v>174</v>
      </c>
      <c r="D225" s="24"/>
      <c r="E225" s="28">
        <f t="shared" si="6"/>
        <v>0</v>
      </c>
      <c r="F225" s="8">
        <v>0</v>
      </c>
      <c r="G225" s="8">
        <v>0</v>
      </c>
      <c r="H225" s="8">
        <v>0</v>
      </c>
      <c r="I225" s="8">
        <v>0</v>
      </c>
    </row>
    <row r="226" spans="1:9" ht="13.5" customHeight="1">
      <c r="A226" s="49" t="s">
        <v>35</v>
      </c>
      <c r="B226" s="27" t="s">
        <v>131</v>
      </c>
      <c r="C226" s="30" t="s">
        <v>173</v>
      </c>
      <c r="D226" s="24" t="s">
        <v>58</v>
      </c>
      <c r="E226" s="28">
        <f t="shared" si="6"/>
        <v>150000</v>
      </c>
      <c r="F226" s="8">
        <v>0</v>
      </c>
      <c r="G226" s="8">
        <v>0</v>
      </c>
      <c r="H226" s="8">
        <v>150000</v>
      </c>
      <c r="I226" s="8">
        <v>0</v>
      </c>
    </row>
    <row r="227" spans="1:9" ht="13.5" customHeight="1">
      <c r="A227" s="50"/>
      <c r="B227" s="35"/>
      <c r="C227" s="30" t="s">
        <v>174</v>
      </c>
      <c r="D227" s="24"/>
      <c r="E227" s="28">
        <f t="shared" si="6"/>
        <v>0</v>
      </c>
      <c r="F227" s="8">
        <v>0</v>
      </c>
      <c r="G227" s="8">
        <v>0</v>
      </c>
      <c r="H227" s="8">
        <v>0</v>
      </c>
      <c r="I227" s="8">
        <v>0</v>
      </c>
    </row>
    <row r="228" spans="1:9" ht="12" customHeight="1">
      <c r="A228" s="53" t="s">
        <v>35</v>
      </c>
      <c r="B228" s="27" t="s">
        <v>130</v>
      </c>
      <c r="C228" s="30" t="s">
        <v>173</v>
      </c>
      <c r="D228" s="24" t="s">
        <v>58</v>
      </c>
      <c r="E228" s="28">
        <f t="shared" si="6"/>
        <v>228000</v>
      </c>
      <c r="F228" s="8">
        <v>0</v>
      </c>
      <c r="G228" s="8">
        <v>0</v>
      </c>
      <c r="H228" s="8">
        <v>228000</v>
      </c>
      <c r="I228" s="8">
        <v>0</v>
      </c>
    </row>
    <row r="229" spans="1:9" ht="12" customHeight="1">
      <c r="A229" s="53"/>
      <c r="B229" s="27"/>
      <c r="C229" s="30" t="s">
        <v>174</v>
      </c>
      <c r="D229" s="24"/>
      <c r="E229" s="28">
        <f t="shared" si="6"/>
        <v>227733</v>
      </c>
      <c r="F229" s="8">
        <v>0</v>
      </c>
      <c r="G229" s="8">
        <v>0</v>
      </c>
      <c r="H229" s="8">
        <v>227733</v>
      </c>
      <c r="I229" s="8">
        <v>0</v>
      </c>
    </row>
    <row r="230" spans="1:10" ht="13.5" customHeight="1">
      <c r="A230" s="49" t="s">
        <v>35</v>
      </c>
      <c r="B230" s="34" t="s">
        <v>108</v>
      </c>
      <c r="C230" s="30" t="s">
        <v>173</v>
      </c>
      <c r="D230" s="24" t="s">
        <v>58</v>
      </c>
      <c r="E230" s="28">
        <f t="shared" si="6"/>
        <v>432000</v>
      </c>
      <c r="F230" s="8">
        <v>0</v>
      </c>
      <c r="G230" s="8">
        <v>0</v>
      </c>
      <c r="H230" s="8">
        <v>432000</v>
      </c>
      <c r="I230" s="8">
        <v>0</v>
      </c>
      <c r="J230" s="26"/>
    </row>
    <row r="231" spans="1:10" ht="13.5" customHeight="1">
      <c r="A231" s="50"/>
      <c r="B231" s="35"/>
      <c r="C231" s="30" t="s">
        <v>174</v>
      </c>
      <c r="D231" s="24"/>
      <c r="E231" s="28">
        <f t="shared" si="6"/>
        <v>393333</v>
      </c>
      <c r="F231" s="8">
        <v>0</v>
      </c>
      <c r="G231" s="8">
        <v>0</v>
      </c>
      <c r="H231" s="8">
        <v>393333</v>
      </c>
      <c r="I231" s="8">
        <v>0</v>
      </c>
      <c r="J231" s="26"/>
    </row>
    <row r="232" spans="1:9" ht="12.75" customHeight="1">
      <c r="A232" s="14" t="s">
        <v>35</v>
      </c>
      <c r="B232" s="44" t="s">
        <v>109</v>
      </c>
      <c r="C232" s="24" t="s">
        <v>173</v>
      </c>
      <c r="D232" s="24" t="s">
        <v>48</v>
      </c>
      <c r="E232" s="28">
        <f aca="true" t="shared" si="7" ref="E232:E237">F232+H232+I232+G232</f>
        <v>1354500</v>
      </c>
      <c r="F232" s="8">
        <v>0</v>
      </c>
      <c r="G232" s="8">
        <v>545000</v>
      </c>
      <c r="H232" s="8">
        <v>809500</v>
      </c>
      <c r="I232" s="8">
        <v>0</v>
      </c>
    </row>
    <row r="233" spans="1:9" ht="12.75" customHeight="1">
      <c r="A233" s="50"/>
      <c r="B233" s="59"/>
      <c r="C233" s="30" t="s">
        <v>174</v>
      </c>
      <c r="D233" s="24"/>
      <c r="E233" s="28">
        <f t="shared" si="7"/>
        <v>1354500</v>
      </c>
      <c r="F233" s="8">
        <v>0</v>
      </c>
      <c r="G233" s="8">
        <v>545000</v>
      </c>
      <c r="H233" s="8">
        <v>809500</v>
      </c>
      <c r="I233" s="8">
        <v>0</v>
      </c>
    </row>
    <row r="234" spans="1:11" ht="12.75" customHeight="1">
      <c r="A234" s="14" t="s">
        <v>36</v>
      </c>
      <c r="B234" s="27" t="s">
        <v>127</v>
      </c>
      <c r="C234" s="24" t="s">
        <v>173</v>
      </c>
      <c r="D234" s="24" t="s">
        <v>58</v>
      </c>
      <c r="E234" s="28">
        <f t="shared" si="7"/>
        <v>100000</v>
      </c>
      <c r="F234" s="8">
        <v>0</v>
      </c>
      <c r="G234" s="8">
        <v>0</v>
      </c>
      <c r="H234" s="8">
        <v>100000</v>
      </c>
      <c r="I234" s="8">
        <v>0</v>
      </c>
      <c r="J234" s="26"/>
      <c r="K234" s="26"/>
    </row>
    <row r="235" spans="1:11" ht="12.75" customHeight="1">
      <c r="A235" s="53"/>
      <c r="B235" s="27"/>
      <c r="C235" s="30" t="s">
        <v>174</v>
      </c>
      <c r="D235" s="24"/>
      <c r="E235" s="28">
        <f t="shared" si="7"/>
        <v>99332</v>
      </c>
      <c r="F235" s="8">
        <v>0</v>
      </c>
      <c r="G235" s="8">
        <v>0</v>
      </c>
      <c r="H235" s="8">
        <v>99332</v>
      </c>
      <c r="I235" s="8">
        <v>0</v>
      </c>
      <c r="J235" s="26"/>
      <c r="K235" s="26"/>
    </row>
    <row r="236" spans="1:9" ht="12" customHeight="1">
      <c r="A236" s="49"/>
      <c r="B236" s="7" t="s">
        <v>42</v>
      </c>
      <c r="C236" s="60" t="s">
        <v>173</v>
      </c>
      <c r="D236" s="65"/>
      <c r="E236" s="5">
        <f t="shared" si="7"/>
        <v>2504500</v>
      </c>
      <c r="F236" s="26">
        <f>F214+F216+F218+F220+F222+F224+F226+F228+F230+F232+F234+F212</f>
        <v>0</v>
      </c>
      <c r="G236" s="26">
        <f>G214+G216+G218+G220+G222+G224+G226+G228+G230+G232+G234+G212</f>
        <v>545000</v>
      </c>
      <c r="H236" s="26">
        <f>H214+H216+H218+H220+H222+H224+H226+H228+H230+H232+H234+H212</f>
        <v>1959500</v>
      </c>
      <c r="I236" s="26">
        <f>I214+I216+I218+I220+I222+I224+I226+I228+I230+I232+I234+I212</f>
        <v>0</v>
      </c>
    </row>
    <row r="237" spans="1:9" ht="12" customHeight="1">
      <c r="A237" s="50"/>
      <c r="B237" s="39"/>
      <c r="C237" s="60" t="s">
        <v>174</v>
      </c>
      <c r="D237" s="65"/>
      <c r="E237" s="5">
        <f t="shared" si="7"/>
        <v>2157278</v>
      </c>
      <c r="F237" s="26">
        <f>F215+F217+F219+F221+F223+F225+F227+F229+F231+F233+F235</f>
        <v>0</v>
      </c>
      <c r="G237" s="26">
        <f>G215+G217+G219+G221+G223+G225+G227+G229+G231+G233+G235</f>
        <v>545000</v>
      </c>
      <c r="H237" s="26">
        <f>H215+H217+H219+H221+H223+H225+H227+H229+H231+H233+H235</f>
        <v>1612278</v>
      </c>
      <c r="I237" s="26">
        <f>I215+I217+I219+I221+I223+I225+I227+I229+I231+I233+I235</f>
        <v>0</v>
      </c>
    </row>
    <row r="238" spans="1:5" ht="13.5" customHeight="1">
      <c r="A238" s="14"/>
      <c r="B238" s="43" t="s">
        <v>43</v>
      </c>
      <c r="C238" s="39"/>
      <c r="D238" s="24"/>
      <c r="E238" s="28"/>
    </row>
    <row r="239" spans="1:9" ht="21.75" customHeight="1">
      <c r="A239" s="49" t="s">
        <v>30</v>
      </c>
      <c r="B239" s="34" t="s">
        <v>187</v>
      </c>
      <c r="C239" s="30" t="s">
        <v>173</v>
      </c>
      <c r="D239" s="24" t="s">
        <v>58</v>
      </c>
      <c r="E239" s="28">
        <f>F239+H239+I239+G239</f>
        <v>9950</v>
      </c>
      <c r="F239" s="8">
        <v>0</v>
      </c>
      <c r="G239" s="8">
        <v>0</v>
      </c>
      <c r="H239" s="8">
        <v>9950</v>
      </c>
      <c r="I239" s="8">
        <v>0</v>
      </c>
    </row>
    <row r="240" spans="1:9" ht="18.75" customHeight="1">
      <c r="A240" s="50"/>
      <c r="B240" s="35" t="s">
        <v>186</v>
      </c>
      <c r="C240" s="30" t="s">
        <v>174</v>
      </c>
      <c r="D240" s="24"/>
      <c r="E240" s="28">
        <f>F240+H240+I240+G240</f>
        <v>9950</v>
      </c>
      <c r="F240" s="8">
        <v>0</v>
      </c>
      <c r="G240" s="8">
        <v>0</v>
      </c>
      <c r="H240" s="8">
        <v>9950</v>
      </c>
      <c r="I240" s="8">
        <v>0</v>
      </c>
    </row>
    <row r="241" spans="1:9" ht="24" customHeight="1">
      <c r="A241" s="53" t="s">
        <v>30</v>
      </c>
      <c r="B241" s="27" t="s">
        <v>189</v>
      </c>
      <c r="C241" s="30" t="s">
        <v>173</v>
      </c>
      <c r="D241" s="24" t="s">
        <v>58</v>
      </c>
      <c r="E241" s="28">
        <f>F241+H241+I241+G241</f>
        <v>7240</v>
      </c>
      <c r="F241" s="8">
        <v>0</v>
      </c>
      <c r="G241" s="8">
        <v>0</v>
      </c>
      <c r="H241" s="8">
        <v>7240</v>
      </c>
      <c r="I241" s="8">
        <v>0</v>
      </c>
    </row>
    <row r="242" spans="1:9" ht="18" customHeight="1">
      <c r="A242" s="53"/>
      <c r="B242" s="27" t="s">
        <v>188</v>
      </c>
      <c r="C242" s="30" t="s">
        <v>174</v>
      </c>
      <c r="D242" s="24"/>
      <c r="E242" s="28">
        <f>F242+H242+I242+G242</f>
        <v>7240</v>
      </c>
      <c r="F242" s="8">
        <v>0</v>
      </c>
      <c r="G242" s="8">
        <v>0</v>
      </c>
      <c r="H242" s="8">
        <v>7240</v>
      </c>
      <c r="I242" s="8">
        <v>0</v>
      </c>
    </row>
    <row r="243" spans="1:9" ht="14.25" customHeight="1">
      <c r="A243" s="49"/>
      <c r="B243" s="7" t="s">
        <v>45</v>
      </c>
      <c r="C243" s="60" t="s">
        <v>173</v>
      </c>
      <c r="D243" s="78"/>
      <c r="E243" s="26">
        <f>F243+G243+H243+I243</f>
        <v>17190</v>
      </c>
      <c r="F243" s="26">
        <f aca="true" t="shared" si="8" ref="F243:I244">F239+F241</f>
        <v>0</v>
      </c>
      <c r="G243" s="26">
        <f t="shared" si="8"/>
        <v>0</v>
      </c>
      <c r="H243" s="26">
        <f t="shared" si="8"/>
        <v>17190</v>
      </c>
      <c r="I243" s="26">
        <f t="shared" si="8"/>
        <v>0</v>
      </c>
    </row>
    <row r="244" spans="1:9" ht="14.25" customHeight="1">
      <c r="A244" s="50"/>
      <c r="B244" s="39"/>
      <c r="C244" s="60" t="s">
        <v>174</v>
      </c>
      <c r="D244" s="78"/>
      <c r="E244" s="26">
        <f>F244+G244+H244+I244</f>
        <v>17190</v>
      </c>
      <c r="F244" s="26">
        <f t="shared" si="8"/>
        <v>0</v>
      </c>
      <c r="G244" s="26">
        <f t="shared" si="8"/>
        <v>0</v>
      </c>
      <c r="H244" s="26">
        <f t="shared" si="8"/>
        <v>17190</v>
      </c>
      <c r="I244" s="26">
        <f t="shared" si="8"/>
        <v>0</v>
      </c>
    </row>
    <row r="245" spans="1:5" ht="14.25" customHeight="1">
      <c r="A245" s="14"/>
      <c r="B245" s="43" t="s">
        <v>46</v>
      </c>
      <c r="C245" s="1"/>
      <c r="E245" s="28"/>
    </row>
    <row r="246" spans="1:9" ht="18" customHeight="1">
      <c r="A246" s="49" t="s">
        <v>34</v>
      </c>
      <c r="B246" s="34" t="s">
        <v>111</v>
      </c>
      <c r="C246" s="30" t="s">
        <v>173</v>
      </c>
      <c r="D246" s="25" t="s">
        <v>58</v>
      </c>
      <c r="E246" s="28">
        <f aca="true" t="shared" si="9" ref="E246:E253">F246+H246+I246+G246</f>
        <v>56940</v>
      </c>
      <c r="F246" s="8">
        <v>0</v>
      </c>
      <c r="G246" s="8">
        <v>0</v>
      </c>
      <c r="H246" s="8">
        <v>56940</v>
      </c>
      <c r="I246" s="8">
        <v>0</v>
      </c>
    </row>
    <row r="247" spans="1:9" ht="18" customHeight="1">
      <c r="A247" s="50"/>
      <c r="B247" s="35"/>
      <c r="C247" s="30" t="s">
        <v>174</v>
      </c>
      <c r="E247" s="28">
        <f t="shared" si="9"/>
        <v>56940</v>
      </c>
      <c r="F247" s="8">
        <v>0</v>
      </c>
      <c r="G247" s="8">
        <v>0</v>
      </c>
      <c r="H247" s="8">
        <v>56940</v>
      </c>
      <c r="I247" s="8">
        <v>0</v>
      </c>
    </row>
    <row r="248" spans="1:9" ht="25.5" customHeight="1">
      <c r="A248" s="53" t="s">
        <v>37</v>
      </c>
      <c r="B248" s="27" t="s">
        <v>129</v>
      </c>
      <c r="C248" s="30" t="s">
        <v>173</v>
      </c>
      <c r="D248" s="25">
        <v>20162016</v>
      </c>
      <c r="E248" s="28">
        <f t="shared" si="9"/>
        <v>40000</v>
      </c>
      <c r="F248" s="8">
        <v>40000</v>
      </c>
      <c r="G248" s="8">
        <v>0</v>
      </c>
      <c r="H248" s="8">
        <v>0</v>
      </c>
      <c r="I248" s="8">
        <v>0</v>
      </c>
    </row>
    <row r="249" spans="1:9" ht="21" customHeight="1">
      <c r="A249" s="17"/>
      <c r="B249" s="35"/>
      <c r="C249" s="30" t="s">
        <v>174</v>
      </c>
      <c r="E249" s="28">
        <f t="shared" si="9"/>
        <v>39960</v>
      </c>
      <c r="F249" s="8">
        <v>39960</v>
      </c>
      <c r="G249" s="8">
        <v>0</v>
      </c>
      <c r="H249" s="8">
        <v>0</v>
      </c>
      <c r="I249" s="8">
        <v>0</v>
      </c>
    </row>
    <row r="250" spans="1:9" ht="18" customHeight="1">
      <c r="A250" s="14" t="s">
        <v>22</v>
      </c>
      <c r="B250" s="44" t="s">
        <v>112</v>
      </c>
      <c r="C250" s="24" t="s">
        <v>173</v>
      </c>
      <c r="D250" s="25" t="s">
        <v>113</v>
      </c>
      <c r="E250" s="28">
        <f t="shared" si="9"/>
        <v>886264</v>
      </c>
      <c r="F250" s="8">
        <v>455000</v>
      </c>
      <c r="G250" s="8">
        <v>0</v>
      </c>
      <c r="H250" s="8">
        <v>0</v>
      </c>
      <c r="I250" s="8">
        <v>431264</v>
      </c>
    </row>
    <row r="251" spans="1:9" ht="18" customHeight="1">
      <c r="A251" s="14"/>
      <c r="B251" s="44"/>
      <c r="C251" s="30" t="s">
        <v>174</v>
      </c>
      <c r="E251" s="28">
        <f t="shared" si="9"/>
        <v>886252</v>
      </c>
      <c r="F251" s="8">
        <v>455000</v>
      </c>
      <c r="G251" s="8">
        <v>0</v>
      </c>
      <c r="H251" s="8">
        <v>0</v>
      </c>
      <c r="I251" s="8">
        <v>431252</v>
      </c>
    </row>
    <row r="252" spans="1:9" ht="20.25" customHeight="1">
      <c r="A252" s="49" t="s">
        <v>22</v>
      </c>
      <c r="B252" s="42" t="s">
        <v>114</v>
      </c>
      <c r="C252" s="18" t="s">
        <v>173</v>
      </c>
      <c r="D252" s="25" t="s">
        <v>58</v>
      </c>
      <c r="E252" s="28">
        <f t="shared" si="9"/>
        <v>474000</v>
      </c>
      <c r="F252" s="8">
        <v>474000</v>
      </c>
      <c r="G252" s="8">
        <v>0</v>
      </c>
      <c r="H252" s="8">
        <v>0</v>
      </c>
      <c r="I252" s="8">
        <v>0</v>
      </c>
    </row>
    <row r="253" spans="1:9" ht="20.25" customHeight="1">
      <c r="A253" s="50"/>
      <c r="B253" s="59"/>
      <c r="C253" s="18" t="s">
        <v>174</v>
      </c>
      <c r="E253" s="28">
        <f t="shared" si="9"/>
        <v>472610</v>
      </c>
      <c r="F253" s="8">
        <v>472610</v>
      </c>
      <c r="G253" s="8">
        <v>0</v>
      </c>
      <c r="H253" s="8">
        <v>0</v>
      </c>
      <c r="I253" s="8">
        <v>0</v>
      </c>
    </row>
    <row r="254" spans="1:9" ht="20.25" customHeight="1">
      <c r="A254" s="62" t="s">
        <v>23</v>
      </c>
      <c r="B254" s="44" t="s">
        <v>160</v>
      </c>
      <c r="C254" s="18" t="s">
        <v>173</v>
      </c>
      <c r="D254" s="25" t="s">
        <v>58</v>
      </c>
      <c r="E254" s="28">
        <f aca="true" t="shared" si="10" ref="E254:E271">F254+H254+I254+G254</f>
        <v>30000</v>
      </c>
      <c r="F254" s="8">
        <v>30000</v>
      </c>
      <c r="G254" s="8">
        <v>0</v>
      </c>
      <c r="H254" s="8">
        <v>0</v>
      </c>
      <c r="I254" s="8">
        <v>0</v>
      </c>
    </row>
    <row r="255" spans="1:9" ht="15.75" customHeight="1">
      <c r="A255" s="61"/>
      <c r="B255" s="59"/>
      <c r="C255" s="18" t="s">
        <v>174</v>
      </c>
      <c r="E255" s="28">
        <f t="shared" si="10"/>
        <v>29936</v>
      </c>
      <c r="F255" s="8">
        <v>29936</v>
      </c>
      <c r="G255" s="8">
        <v>0</v>
      </c>
      <c r="H255" s="8">
        <v>0</v>
      </c>
      <c r="I255" s="8">
        <v>0</v>
      </c>
    </row>
    <row r="256" spans="1:10" ht="19.5" customHeight="1">
      <c r="A256" s="14" t="s">
        <v>23</v>
      </c>
      <c r="B256" s="45" t="s">
        <v>138</v>
      </c>
      <c r="C256" s="19" t="s">
        <v>173</v>
      </c>
      <c r="D256" s="25" t="s">
        <v>58</v>
      </c>
      <c r="E256" s="28">
        <f t="shared" si="10"/>
        <v>54400</v>
      </c>
      <c r="F256" s="8">
        <v>54400</v>
      </c>
      <c r="G256" s="8">
        <v>0</v>
      </c>
      <c r="H256" s="8">
        <v>0</v>
      </c>
      <c r="I256" s="8">
        <v>0</v>
      </c>
      <c r="J256" s="8" t="s">
        <v>4</v>
      </c>
    </row>
    <row r="257" spans="1:9" ht="19.5" customHeight="1">
      <c r="A257" s="14"/>
      <c r="B257" s="45"/>
      <c r="C257" s="18" t="s">
        <v>174</v>
      </c>
      <c r="E257" s="28">
        <f t="shared" si="10"/>
        <v>52266</v>
      </c>
      <c r="F257" s="8">
        <v>52266</v>
      </c>
      <c r="G257" s="8">
        <v>0</v>
      </c>
      <c r="H257" s="8">
        <v>0</v>
      </c>
      <c r="I257" s="8">
        <v>0</v>
      </c>
    </row>
    <row r="258" spans="1:11" ht="24" customHeight="1">
      <c r="A258" s="49" t="s">
        <v>23</v>
      </c>
      <c r="B258" s="42" t="s">
        <v>191</v>
      </c>
      <c r="C258" s="18" t="s">
        <v>173</v>
      </c>
      <c r="D258" s="25" t="s">
        <v>58</v>
      </c>
      <c r="E258" s="28">
        <f t="shared" si="10"/>
        <v>9666</v>
      </c>
      <c r="F258" s="8">
        <v>0</v>
      </c>
      <c r="G258" s="8">
        <v>0</v>
      </c>
      <c r="H258" s="8">
        <v>0</v>
      </c>
      <c r="I258" s="8">
        <v>9666</v>
      </c>
      <c r="K258" s="8" t="s">
        <v>0</v>
      </c>
    </row>
    <row r="259" spans="1:9" ht="21" customHeight="1">
      <c r="A259" s="50"/>
      <c r="B259" s="59" t="s">
        <v>190</v>
      </c>
      <c r="C259" s="18" t="s">
        <v>174</v>
      </c>
      <c r="E259" s="28">
        <f t="shared" si="10"/>
        <v>9253</v>
      </c>
      <c r="F259" s="8">
        <v>0</v>
      </c>
      <c r="G259" s="8">
        <v>0</v>
      </c>
      <c r="H259" s="8">
        <v>0</v>
      </c>
      <c r="I259" s="8">
        <v>9253</v>
      </c>
    </row>
    <row r="260" spans="1:9" ht="15.75" customHeight="1">
      <c r="A260" s="53" t="s">
        <v>23</v>
      </c>
      <c r="B260" s="44" t="s">
        <v>139</v>
      </c>
      <c r="C260" s="18" t="s">
        <v>173</v>
      </c>
      <c r="D260" s="25" t="s">
        <v>58</v>
      </c>
      <c r="E260" s="28">
        <f t="shared" si="10"/>
        <v>9209</v>
      </c>
      <c r="F260" s="8">
        <v>0</v>
      </c>
      <c r="G260" s="8">
        <v>0</v>
      </c>
      <c r="H260" s="8">
        <v>0</v>
      </c>
      <c r="I260" s="8">
        <v>9209</v>
      </c>
    </row>
    <row r="261" spans="1:9" ht="15.75" customHeight="1">
      <c r="A261" s="53"/>
      <c r="B261" s="44"/>
      <c r="C261" s="18" t="s">
        <v>174</v>
      </c>
      <c r="E261" s="28">
        <f t="shared" si="10"/>
        <v>8300</v>
      </c>
      <c r="F261" s="8">
        <v>0</v>
      </c>
      <c r="G261" s="8">
        <v>0</v>
      </c>
      <c r="H261" s="8">
        <v>0</v>
      </c>
      <c r="I261" s="8">
        <v>8300</v>
      </c>
    </row>
    <row r="262" spans="1:9" ht="15.75" customHeight="1">
      <c r="A262" s="49" t="s">
        <v>23</v>
      </c>
      <c r="B262" s="42" t="s">
        <v>140</v>
      </c>
      <c r="C262" s="18" t="s">
        <v>173</v>
      </c>
      <c r="D262" s="25" t="s">
        <v>58</v>
      </c>
      <c r="E262" s="28">
        <f t="shared" si="10"/>
        <v>9996</v>
      </c>
      <c r="F262" s="8">
        <v>0</v>
      </c>
      <c r="G262" s="8">
        <v>0</v>
      </c>
      <c r="H262" s="8">
        <v>0</v>
      </c>
      <c r="I262" s="8">
        <v>9996</v>
      </c>
    </row>
    <row r="263" spans="1:9" ht="16.5" customHeight="1">
      <c r="A263" s="17"/>
      <c r="B263" s="59"/>
      <c r="C263" s="18" t="s">
        <v>174</v>
      </c>
      <c r="E263" s="28">
        <f t="shared" si="10"/>
        <v>9594</v>
      </c>
      <c r="F263" s="8">
        <v>0</v>
      </c>
      <c r="G263" s="8">
        <v>0</v>
      </c>
      <c r="H263" s="8">
        <v>0</v>
      </c>
      <c r="I263" s="8">
        <v>9594</v>
      </c>
    </row>
    <row r="264" spans="1:10" ht="16.5" customHeight="1">
      <c r="A264" s="47"/>
      <c r="B264" s="80"/>
      <c r="C264" s="81"/>
      <c r="D264" s="47"/>
      <c r="E264" s="70"/>
      <c r="F264" s="9"/>
      <c r="G264" s="9"/>
      <c r="H264" s="9"/>
      <c r="I264" s="9"/>
      <c r="J264" s="10"/>
    </row>
    <row r="265" spans="1:9" ht="16.5" customHeight="1">
      <c r="A265" s="25">
        <v>1</v>
      </c>
      <c r="B265" s="19">
        <v>2</v>
      </c>
      <c r="C265" s="19">
        <v>3</v>
      </c>
      <c r="D265" s="25">
        <v>4</v>
      </c>
      <c r="E265" s="24">
        <v>5</v>
      </c>
      <c r="F265" s="25">
        <v>6</v>
      </c>
      <c r="G265" s="25">
        <v>7</v>
      </c>
      <c r="H265" s="25">
        <v>8</v>
      </c>
      <c r="I265" s="25">
        <v>9</v>
      </c>
    </row>
    <row r="266" spans="1:9" ht="15.75" customHeight="1">
      <c r="A266" s="14" t="s">
        <v>23</v>
      </c>
      <c r="B266" s="45" t="s">
        <v>141</v>
      </c>
      <c r="C266" s="64" t="s">
        <v>173</v>
      </c>
      <c r="D266" s="17" t="s">
        <v>58</v>
      </c>
      <c r="E266" s="37">
        <f t="shared" si="10"/>
        <v>9495</v>
      </c>
      <c r="F266" s="32">
        <v>0</v>
      </c>
      <c r="G266" s="32">
        <v>0</v>
      </c>
      <c r="H266" s="32">
        <v>0</v>
      </c>
      <c r="I266" s="32">
        <v>9495</v>
      </c>
    </row>
    <row r="267" spans="1:9" ht="15.75" customHeight="1">
      <c r="A267" s="14"/>
      <c r="B267" s="45"/>
      <c r="C267" s="18" t="s">
        <v>174</v>
      </c>
      <c r="E267" s="28">
        <f t="shared" si="10"/>
        <v>9130</v>
      </c>
      <c r="F267" s="8">
        <v>0</v>
      </c>
      <c r="G267" s="8">
        <v>0</v>
      </c>
      <c r="H267" s="8">
        <v>0</v>
      </c>
      <c r="I267" s="8">
        <v>9130</v>
      </c>
    </row>
    <row r="268" spans="1:9" ht="15.75" customHeight="1">
      <c r="A268" s="49" t="s">
        <v>29</v>
      </c>
      <c r="B268" s="42" t="s">
        <v>115</v>
      </c>
      <c r="C268" s="18" t="s">
        <v>173</v>
      </c>
      <c r="D268" s="25" t="s">
        <v>58</v>
      </c>
      <c r="E268" s="28">
        <f t="shared" si="10"/>
        <v>20000</v>
      </c>
      <c r="F268" s="8">
        <v>0</v>
      </c>
      <c r="G268" s="8">
        <v>0</v>
      </c>
      <c r="H268" s="8">
        <v>20000</v>
      </c>
      <c r="I268" s="8">
        <v>0</v>
      </c>
    </row>
    <row r="269" spans="1:9" ht="15.75" customHeight="1">
      <c r="A269" s="50"/>
      <c r="B269" s="59"/>
      <c r="C269" s="18" t="s">
        <v>174</v>
      </c>
      <c r="E269" s="28">
        <f t="shared" si="10"/>
        <v>0</v>
      </c>
      <c r="F269" s="8">
        <v>0</v>
      </c>
      <c r="G269" s="8">
        <v>0</v>
      </c>
      <c r="H269" s="8">
        <v>0</v>
      </c>
      <c r="I269" s="8">
        <v>0</v>
      </c>
    </row>
    <row r="270" spans="1:9" ht="15.75" customHeight="1">
      <c r="A270" s="17"/>
      <c r="B270" s="39" t="s">
        <v>47</v>
      </c>
      <c r="C270" s="65" t="s">
        <v>173</v>
      </c>
      <c r="D270" s="78"/>
      <c r="E270" s="5">
        <f t="shared" si="10"/>
        <v>1599970</v>
      </c>
      <c r="F270" s="26">
        <f aca="true" t="shared" si="11" ref="F270:I271">F246+F248+F250+F252+F254+F256+F258+F260+F262+F266+F268</f>
        <v>1053400</v>
      </c>
      <c r="G270" s="26">
        <f t="shared" si="11"/>
        <v>0</v>
      </c>
      <c r="H270" s="26">
        <f t="shared" si="11"/>
        <v>76940</v>
      </c>
      <c r="I270" s="26">
        <f t="shared" si="11"/>
        <v>469630</v>
      </c>
    </row>
    <row r="271" spans="2:9" ht="17.25" customHeight="1">
      <c r="B271" s="1"/>
      <c r="C271" s="65" t="s">
        <v>174</v>
      </c>
      <c r="D271" s="78"/>
      <c r="E271" s="5">
        <f t="shared" si="10"/>
        <v>1574241</v>
      </c>
      <c r="F271" s="26">
        <f t="shared" si="11"/>
        <v>1049772</v>
      </c>
      <c r="G271" s="26">
        <f t="shared" si="11"/>
        <v>0</v>
      </c>
      <c r="H271" s="26">
        <f t="shared" si="11"/>
        <v>56940</v>
      </c>
      <c r="I271" s="26">
        <f t="shared" si="11"/>
        <v>467529</v>
      </c>
    </row>
    <row r="272" spans="1:9" ht="15.75" customHeight="1">
      <c r="A272" s="53"/>
      <c r="B272" s="43" t="s">
        <v>49</v>
      </c>
      <c r="C272" s="71" t="s">
        <v>173</v>
      </c>
      <c r="D272" s="17"/>
      <c r="E272" s="72">
        <f>F272+G272+H272+I272</f>
        <v>4571556</v>
      </c>
      <c r="F272" s="73">
        <f>F270+F243+F236+F206+F119</f>
        <v>1112540</v>
      </c>
      <c r="G272" s="73">
        <f>G270+G243+G236+G206+G119</f>
        <v>545000</v>
      </c>
      <c r="H272" s="73">
        <f>H270+H243+H236+H206+H119</f>
        <v>2441006</v>
      </c>
      <c r="I272" s="73">
        <f>I270+I243+I236+I206+I119</f>
        <v>473010</v>
      </c>
    </row>
    <row r="273" spans="1:9" ht="15.75" customHeight="1">
      <c r="A273" s="50"/>
      <c r="B273" s="39"/>
      <c r="C273" s="60" t="s">
        <v>174</v>
      </c>
      <c r="E273" s="72">
        <f>F273+G273+H273+I273</f>
        <v>4036296</v>
      </c>
      <c r="F273" s="26">
        <f>F271+F243+F237+F207+F120</f>
        <v>1108757</v>
      </c>
      <c r="G273" s="26">
        <f>G271+G243+G237+G207+G120</f>
        <v>545000</v>
      </c>
      <c r="H273" s="26">
        <f>H271+H243+H237+H207+H120</f>
        <v>1911630</v>
      </c>
      <c r="I273" s="26">
        <f>I271+I243+I237+I207+I120</f>
        <v>470909</v>
      </c>
    </row>
    <row r="274" spans="1:5" ht="15.75" customHeight="1">
      <c r="A274" s="17"/>
      <c r="B274" s="39" t="s">
        <v>50</v>
      </c>
      <c r="C274" s="1"/>
      <c r="E274" s="5"/>
    </row>
    <row r="275" spans="1:5" ht="15.75" customHeight="1">
      <c r="A275" s="23"/>
      <c r="B275" s="7" t="s">
        <v>51</v>
      </c>
      <c r="C275" s="1"/>
      <c r="E275" s="5"/>
    </row>
    <row r="276" spans="1:9" ht="15.75" customHeight="1">
      <c r="A276" s="49" t="s">
        <v>19</v>
      </c>
      <c r="B276" s="34" t="s">
        <v>116</v>
      </c>
      <c r="C276" s="31" t="s">
        <v>173</v>
      </c>
      <c r="D276" s="25" t="s">
        <v>58</v>
      </c>
      <c r="E276" s="28">
        <f aca="true" t="shared" si="12" ref="E276:E287">F276+H276+I276+G276</f>
        <v>5400</v>
      </c>
      <c r="F276" s="8">
        <v>5400</v>
      </c>
      <c r="G276" s="8">
        <v>0</v>
      </c>
      <c r="H276" s="8">
        <v>0</v>
      </c>
      <c r="I276" s="8">
        <v>0</v>
      </c>
    </row>
    <row r="277" spans="1:9" ht="15.75" customHeight="1">
      <c r="A277" s="53"/>
      <c r="B277" s="27"/>
      <c r="C277" s="31" t="s">
        <v>174</v>
      </c>
      <c r="E277" s="28">
        <f t="shared" si="12"/>
        <v>5400</v>
      </c>
      <c r="F277" s="8">
        <v>5400</v>
      </c>
      <c r="G277" s="8">
        <v>0</v>
      </c>
      <c r="H277" s="8">
        <v>0</v>
      </c>
      <c r="I277" s="8">
        <v>0</v>
      </c>
    </row>
    <row r="278" spans="1:9" ht="15.75" customHeight="1">
      <c r="A278" s="49" t="s">
        <v>30</v>
      </c>
      <c r="B278" s="34" t="s">
        <v>117</v>
      </c>
      <c r="C278" s="31" t="s">
        <v>173</v>
      </c>
      <c r="D278" s="25" t="s">
        <v>58</v>
      </c>
      <c r="E278" s="28">
        <f t="shared" si="12"/>
        <v>1980</v>
      </c>
      <c r="F278" s="8">
        <v>0</v>
      </c>
      <c r="G278" s="8">
        <v>0</v>
      </c>
      <c r="H278" s="8">
        <v>1980</v>
      </c>
      <c r="I278" s="8">
        <v>0</v>
      </c>
    </row>
    <row r="279" spans="1:9" ht="15.75" customHeight="1">
      <c r="A279" s="53"/>
      <c r="B279" s="27"/>
      <c r="C279" s="31" t="s">
        <v>174</v>
      </c>
      <c r="E279" s="28">
        <f t="shared" si="12"/>
        <v>0</v>
      </c>
      <c r="F279" s="8">
        <v>0</v>
      </c>
      <c r="G279" s="8">
        <v>0</v>
      </c>
      <c r="H279" s="8">
        <v>0</v>
      </c>
      <c r="I279" s="8">
        <v>0</v>
      </c>
    </row>
    <row r="280" spans="1:9" ht="15.75" customHeight="1">
      <c r="A280" s="49" t="s">
        <v>30</v>
      </c>
      <c r="B280" s="34" t="s">
        <v>118</v>
      </c>
      <c r="C280" s="31" t="s">
        <v>173</v>
      </c>
      <c r="D280" s="25" t="s">
        <v>58</v>
      </c>
      <c r="E280" s="28">
        <f t="shared" si="12"/>
        <v>1380</v>
      </c>
      <c r="F280" s="8">
        <v>0</v>
      </c>
      <c r="G280" s="8">
        <v>0</v>
      </c>
      <c r="H280" s="8">
        <v>1380</v>
      </c>
      <c r="I280" s="8">
        <v>0</v>
      </c>
    </row>
    <row r="281" spans="1:9" ht="15.75" customHeight="1">
      <c r="A281" s="53"/>
      <c r="B281" s="27"/>
      <c r="C281" s="31" t="s">
        <v>174</v>
      </c>
      <c r="E281" s="28">
        <f t="shared" si="12"/>
        <v>0</v>
      </c>
      <c r="F281" s="8">
        <v>0</v>
      </c>
      <c r="G281" s="8">
        <v>0</v>
      </c>
      <c r="H281" s="8">
        <v>0</v>
      </c>
      <c r="I281" s="8">
        <v>0</v>
      </c>
    </row>
    <row r="282" spans="1:9" ht="18.75" customHeight="1">
      <c r="A282" s="49" t="s">
        <v>92</v>
      </c>
      <c r="B282" s="34" t="s">
        <v>126</v>
      </c>
      <c r="C282" s="31" t="s">
        <v>173</v>
      </c>
      <c r="D282" s="25" t="s">
        <v>58</v>
      </c>
      <c r="E282" s="28">
        <f t="shared" si="12"/>
        <v>1300</v>
      </c>
      <c r="F282" s="8">
        <v>0</v>
      </c>
      <c r="G282" s="8">
        <v>0</v>
      </c>
      <c r="H282" s="8">
        <v>1300</v>
      </c>
      <c r="I282" s="8">
        <v>0</v>
      </c>
    </row>
    <row r="283" spans="1:9" ht="18.75" customHeight="1">
      <c r="A283" s="53"/>
      <c r="B283" s="27"/>
      <c r="C283" s="31" t="s">
        <v>174</v>
      </c>
      <c r="E283" s="28">
        <f t="shared" si="12"/>
        <v>1224</v>
      </c>
      <c r="F283" s="8">
        <v>0</v>
      </c>
      <c r="G283" s="8">
        <v>0</v>
      </c>
      <c r="H283" s="8">
        <v>1224</v>
      </c>
      <c r="I283" s="8">
        <v>0</v>
      </c>
    </row>
    <row r="284" spans="1:9" ht="18" customHeight="1">
      <c r="A284" s="49"/>
      <c r="B284" s="7" t="s">
        <v>52</v>
      </c>
      <c r="C284" s="60" t="s">
        <v>173</v>
      </c>
      <c r="D284" s="78"/>
      <c r="E284" s="5">
        <f t="shared" si="12"/>
        <v>10060</v>
      </c>
      <c r="F284" s="26">
        <f aca="true" t="shared" si="13" ref="F284:I285">F276+F278+F280+F282</f>
        <v>5400</v>
      </c>
      <c r="G284" s="26">
        <f t="shared" si="13"/>
        <v>0</v>
      </c>
      <c r="H284" s="26">
        <f t="shared" si="13"/>
        <v>4660</v>
      </c>
      <c r="I284" s="26">
        <f t="shared" si="13"/>
        <v>0</v>
      </c>
    </row>
    <row r="285" spans="1:9" ht="18" customHeight="1">
      <c r="A285" s="53"/>
      <c r="B285" s="43"/>
      <c r="C285" s="60" t="s">
        <v>174</v>
      </c>
      <c r="D285" s="78"/>
      <c r="E285" s="5">
        <f t="shared" si="12"/>
        <v>6624</v>
      </c>
      <c r="F285" s="26">
        <f t="shared" si="13"/>
        <v>5400</v>
      </c>
      <c r="G285" s="26">
        <f t="shared" si="13"/>
        <v>0</v>
      </c>
      <c r="H285" s="26">
        <f t="shared" si="13"/>
        <v>1224</v>
      </c>
      <c r="I285" s="26">
        <f t="shared" si="13"/>
        <v>0</v>
      </c>
    </row>
    <row r="286" spans="1:9" ht="20.25" customHeight="1">
      <c r="A286" s="49"/>
      <c r="B286" s="7" t="s">
        <v>53</v>
      </c>
      <c r="C286" s="60" t="s">
        <v>173</v>
      </c>
      <c r="D286" s="78"/>
      <c r="E286" s="5">
        <f t="shared" si="12"/>
        <v>10060</v>
      </c>
      <c r="F286" s="26">
        <f aca="true" t="shared" si="14" ref="F286:I287">F284</f>
        <v>5400</v>
      </c>
      <c r="G286" s="26">
        <f t="shared" si="14"/>
        <v>0</v>
      </c>
      <c r="H286" s="26">
        <f t="shared" si="14"/>
        <v>4660</v>
      </c>
      <c r="I286" s="26">
        <f t="shared" si="14"/>
        <v>0</v>
      </c>
    </row>
    <row r="287" spans="1:9" ht="20.25" customHeight="1">
      <c r="A287" s="50"/>
      <c r="B287" s="39"/>
      <c r="C287" s="60" t="s">
        <v>174</v>
      </c>
      <c r="D287" s="78"/>
      <c r="E287" s="5">
        <f t="shared" si="12"/>
        <v>6624</v>
      </c>
      <c r="F287" s="26">
        <f t="shared" si="14"/>
        <v>5400</v>
      </c>
      <c r="G287" s="26">
        <f t="shared" si="14"/>
        <v>0</v>
      </c>
      <c r="H287" s="26">
        <f t="shared" si="14"/>
        <v>1224</v>
      </c>
      <c r="I287" s="26">
        <f t="shared" si="14"/>
        <v>0</v>
      </c>
    </row>
    <row r="288" spans="1:7" ht="17.25" customHeight="1">
      <c r="A288" s="14"/>
      <c r="B288" s="43" t="s">
        <v>54</v>
      </c>
      <c r="C288" s="1"/>
      <c r="E288" s="28"/>
      <c r="G288" s="8">
        <f>SUM(G276:G284)</f>
        <v>0</v>
      </c>
    </row>
    <row r="289" spans="1:9" ht="16.5" customHeight="1">
      <c r="A289" s="49" t="s">
        <v>55</v>
      </c>
      <c r="B289" s="34" t="s">
        <v>119</v>
      </c>
      <c r="C289" s="31" t="s">
        <v>173</v>
      </c>
      <c r="D289" s="25" t="s">
        <v>58</v>
      </c>
      <c r="E289" s="28">
        <f>F289+H289+I289+G289</f>
        <v>90000</v>
      </c>
      <c r="F289" s="8">
        <v>90000</v>
      </c>
      <c r="G289" s="8">
        <v>0</v>
      </c>
      <c r="H289" s="8">
        <v>0</v>
      </c>
      <c r="I289" s="8">
        <v>0</v>
      </c>
    </row>
    <row r="290" spans="1:9" ht="16.5" customHeight="1">
      <c r="A290" s="53"/>
      <c r="B290" s="27"/>
      <c r="C290" s="31" t="s">
        <v>174</v>
      </c>
      <c r="E290" s="28">
        <f>F290+H290+I290+G290</f>
        <v>84161</v>
      </c>
      <c r="F290" s="8">
        <v>84161</v>
      </c>
      <c r="G290" s="8">
        <v>0</v>
      </c>
      <c r="H290" s="8">
        <v>0</v>
      </c>
      <c r="I290" s="8">
        <v>0</v>
      </c>
    </row>
    <row r="291" spans="1:9" ht="15" customHeight="1">
      <c r="A291" s="49"/>
      <c r="B291" s="7" t="s">
        <v>56</v>
      </c>
      <c r="C291" s="60" t="s">
        <v>134</v>
      </c>
      <c r="D291" s="78"/>
      <c r="E291" s="5">
        <f>F291+H292+I291+G291</f>
        <v>90000</v>
      </c>
      <c r="F291" s="26">
        <f>SUM(F289)</f>
        <v>90000</v>
      </c>
      <c r="G291" s="26">
        <v>0</v>
      </c>
      <c r="H291" s="26">
        <v>0</v>
      </c>
      <c r="I291" s="26">
        <v>0</v>
      </c>
    </row>
    <row r="292" spans="1:9" ht="15.75" customHeight="1">
      <c r="A292" s="50"/>
      <c r="B292" s="39"/>
      <c r="C292" s="60" t="s">
        <v>135</v>
      </c>
      <c r="D292" s="78"/>
      <c r="E292" s="5">
        <f>F292+H292+I292+G292</f>
        <v>84161</v>
      </c>
      <c r="F292" s="26">
        <f>SUM(F290)</f>
        <v>84161</v>
      </c>
      <c r="G292" s="26">
        <v>0</v>
      </c>
      <c r="H292" s="26">
        <f>SUM(H289)</f>
        <v>0</v>
      </c>
      <c r="I292" s="26">
        <v>0</v>
      </c>
    </row>
    <row r="293" spans="1:9" ht="20.25" customHeight="1">
      <c r="A293" s="53"/>
      <c r="B293" s="43" t="s">
        <v>120</v>
      </c>
      <c r="C293" s="60" t="s">
        <v>173</v>
      </c>
      <c r="E293" s="5">
        <f>F293+H293+I293+G293</f>
        <v>7981952</v>
      </c>
      <c r="F293" s="26">
        <f aca="true" t="shared" si="15" ref="F293:I294">F62+F272+F286+F291</f>
        <v>2010500</v>
      </c>
      <c r="G293" s="26">
        <f t="shared" si="15"/>
        <v>736400</v>
      </c>
      <c r="H293" s="26">
        <f t="shared" si="15"/>
        <v>2664906</v>
      </c>
      <c r="I293" s="26">
        <f t="shared" si="15"/>
        <v>2570146</v>
      </c>
    </row>
    <row r="294" spans="1:9" ht="19.5" customHeight="1">
      <c r="A294" s="50"/>
      <c r="B294" s="35"/>
      <c r="C294" s="79" t="s">
        <v>174</v>
      </c>
      <c r="E294" s="5">
        <f>F294+H294+I294+G294</f>
        <v>7319724</v>
      </c>
      <c r="F294" s="26">
        <f t="shared" si="15"/>
        <v>1991676</v>
      </c>
      <c r="G294" s="26">
        <f t="shared" si="15"/>
        <v>736400</v>
      </c>
      <c r="H294" s="26">
        <f t="shared" si="15"/>
        <v>2065190</v>
      </c>
      <c r="I294" s="26">
        <f t="shared" si="15"/>
        <v>2526458</v>
      </c>
    </row>
    <row r="295" spans="1:2" ht="12.75">
      <c r="A295" s="17"/>
      <c r="B295" s="32"/>
    </row>
    <row r="296" ht="12.75" customHeight="1"/>
    <row r="297" ht="13.5" customHeight="1"/>
    <row r="300" ht="12.75">
      <c r="E300" s="8" t="s">
        <v>11</v>
      </c>
    </row>
  </sheetData>
  <sheetProtection/>
  <mergeCells count="5">
    <mergeCell ref="B7:B8"/>
    <mergeCell ref="D7:D8"/>
    <mergeCell ref="E7:E8"/>
    <mergeCell ref="F1:I1"/>
    <mergeCell ref="F2:I2"/>
  </mergeCells>
  <printOptions horizontalCentered="1"/>
  <pageMargins left="0.31496062992125984" right="0.31496062992125984" top="0.3937007874015748" bottom="0.1968503937007874" header="0.11811023622047245" footer="0.118110236220472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hjghjgh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HristinaAleksandrova</dc:creator>
  <cp:keywords/>
  <dc:description/>
  <cp:lastModifiedBy>Mariya Ivanova</cp:lastModifiedBy>
  <cp:lastPrinted>2017-06-29T12:49:11Z</cp:lastPrinted>
  <dcterms:created xsi:type="dcterms:W3CDTF">2016-01-12T11:28:11Z</dcterms:created>
  <dcterms:modified xsi:type="dcterms:W3CDTF">2017-07-06T08:27:15Z</dcterms:modified>
  <cp:category/>
  <cp:version/>
  <cp:contentType/>
  <cp:contentStatus/>
</cp:coreProperties>
</file>